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78" activeTab="0"/>
  </bookViews>
  <sheets>
    <sheet name="для протокола" sheetId="1" r:id="rId1"/>
    <sheet name="Северный округ" sheetId="2" r:id="rId2"/>
  </sheets>
  <definedNames>
    <definedName name="Excel_BuiltIn_Print_Area_3">#REF!</definedName>
    <definedName name="_xlnm.Print_Area" localSheetId="0">'для протокола'!$A$1:$FK$70</definedName>
    <definedName name="_xlnm.Print_Area" localSheetId="1">'Северный округ'!$A$1:$FK$70</definedName>
  </definedNames>
  <calcPr fullCalcOnLoad="1"/>
</workbook>
</file>

<file path=xl/sharedStrings.xml><?xml version="1.0" encoding="utf-8"?>
<sst xmlns="http://schemas.openxmlformats.org/spreadsheetml/2006/main" count="1739" uniqueCount="174">
  <si>
    <t>ПЕРЕЧЕНЬ</t>
  </si>
  <si>
    <t>собственников помещений в многоквартирном доме, являющегося</t>
  </si>
  <si>
    <t>%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</si>
  <si>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</si>
  <si>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</si>
  <si>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</si>
  <si>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</si>
  <si>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Лот № 1</t>
  </si>
  <si>
    <t>Жилой район Северный территориальный округ</t>
  </si>
  <si>
    <t>бергавинова, 13</t>
  </si>
  <si>
    <t>добролюбова, 12</t>
  </si>
  <si>
    <t>добролюбова, 17</t>
  </si>
  <si>
    <t>добролюбова, 18</t>
  </si>
  <si>
    <t>добролюбова, 18 корп.1</t>
  </si>
  <si>
    <t>добролюбова, 24</t>
  </si>
  <si>
    <t>добролюбова, 26</t>
  </si>
  <si>
    <t>индустриальная,12</t>
  </si>
  <si>
    <t>индустриальная,14</t>
  </si>
  <si>
    <t>индустриальная,16</t>
  </si>
  <si>
    <t>каботажная, 7</t>
  </si>
  <si>
    <t>каботажная, 9</t>
  </si>
  <si>
    <t>кр. маршалов, 11</t>
  </si>
  <si>
    <t>кутузова, 1</t>
  </si>
  <si>
    <t>кутузова, 9</t>
  </si>
  <si>
    <t>кутузова, 11</t>
  </si>
  <si>
    <t>кутузова, 13</t>
  </si>
  <si>
    <t>партизанская, 3</t>
  </si>
  <si>
    <t>партизанская, 12, корп.1</t>
  </si>
  <si>
    <t>партизанская, 12, корп.2</t>
  </si>
  <si>
    <t>партизанская, 15</t>
  </si>
  <si>
    <t>партизанская, 18</t>
  </si>
  <si>
    <t>партизанская, 28, корп.2</t>
  </si>
  <si>
    <t>пушкинская, 1</t>
  </si>
  <si>
    <t>пушкинская, 3</t>
  </si>
  <si>
    <t>пушкинская, 4</t>
  </si>
  <si>
    <t>пушкинская, 5</t>
  </si>
  <si>
    <t>пушкинская, 9</t>
  </si>
  <si>
    <t>пушкинская, 12</t>
  </si>
  <si>
    <t>репина, 7</t>
  </si>
  <si>
    <t>репина, 9</t>
  </si>
  <si>
    <t>репина, 11</t>
  </si>
  <si>
    <t>репина, 14</t>
  </si>
  <si>
    <t>репина, 15</t>
  </si>
  <si>
    <t>репина, 16</t>
  </si>
  <si>
    <t>репина, 17</t>
  </si>
  <si>
    <t>репина, 18</t>
  </si>
  <si>
    <t>репина, 19</t>
  </si>
  <si>
    <t>репина, 16, корп. 1</t>
  </si>
  <si>
    <t>репина, 20</t>
  </si>
  <si>
    <t>репина, 21</t>
  </si>
  <si>
    <t>репина, 22</t>
  </si>
  <si>
    <t>репина, 24</t>
  </si>
  <si>
    <t>титова, 6</t>
  </si>
  <si>
    <t>титова, 9</t>
  </si>
  <si>
    <t>титова, 13</t>
  </si>
  <si>
    <t>титова, 15</t>
  </si>
  <si>
    <t>титова, 15, корп. 1</t>
  </si>
  <si>
    <t>титова, 20, корп. 1</t>
  </si>
  <si>
    <t>тельмана, 3</t>
  </si>
  <si>
    <t>ударников, 7</t>
  </si>
  <si>
    <t>ударников, 8</t>
  </si>
  <si>
    <t>ударников, 10</t>
  </si>
  <si>
    <t>ударников,11</t>
  </si>
  <si>
    <t>ударников, 15</t>
  </si>
  <si>
    <t>ударников, 16</t>
  </si>
  <si>
    <t>ударников, 17</t>
  </si>
  <si>
    <t>ударников, 18</t>
  </si>
  <si>
    <t>ударников, 19</t>
  </si>
  <si>
    <t>ударников, 21</t>
  </si>
  <si>
    <t>ударников, 26</t>
  </si>
  <si>
    <t>добролюбова, 7</t>
  </si>
  <si>
    <t>ильича, 50, корп.1</t>
  </si>
  <si>
    <t>ильича, 50, корп.3</t>
  </si>
  <si>
    <t>орджоникидзе, 24, корп.3</t>
  </si>
  <si>
    <t>орджоникидзе, 26, корп.1</t>
  </si>
  <si>
    <t>ильича, 50</t>
  </si>
  <si>
    <t>ильича, 50 корп.2</t>
  </si>
  <si>
    <t>добролюбова, 16</t>
  </si>
  <si>
    <t>ильича, 46, корп. 1</t>
  </si>
  <si>
    <t>кольская, 17</t>
  </si>
  <si>
    <t>кольская, 18</t>
  </si>
  <si>
    <t>кольская, 19</t>
  </si>
  <si>
    <t>кольская, 21</t>
  </si>
  <si>
    <t>кольская, 22</t>
  </si>
  <si>
    <t>пушкинская, 4 корп.2</t>
  </si>
  <si>
    <t>ильича, 16</t>
  </si>
  <si>
    <t>горького, 13</t>
  </si>
  <si>
    <t>добролюбова, 15</t>
  </si>
  <si>
    <t>добролюбова, 20</t>
  </si>
  <si>
    <t>добролюбова, 22</t>
  </si>
  <si>
    <t>ильича, 2, корп. 2</t>
  </si>
  <si>
    <t>ильича, 11</t>
  </si>
  <si>
    <t>индустриальная, 9</t>
  </si>
  <si>
    <t>каботажная, 3</t>
  </si>
  <si>
    <t>каботажная, 5</t>
  </si>
  <si>
    <t>каботажная, 11</t>
  </si>
  <si>
    <t>кировская, 11</t>
  </si>
  <si>
    <t>кр. маршалов, 19</t>
  </si>
  <si>
    <t>орджоникидзе, 26 корп.3</t>
  </si>
  <si>
    <t>репина, 11 корп.1</t>
  </si>
  <si>
    <t>репина, 15 корп.1</t>
  </si>
  <si>
    <t>титова, 4</t>
  </si>
  <si>
    <t>титова, 25</t>
  </si>
  <si>
    <t>ударников, 2</t>
  </si>
  <si>
    <t>ударников, 2, корп. 1</t>
  </si>
  <si>
    <t>ударников, 12</t>
  </si>
  <si>
    <t>ударников, 15, корп. 1</t>
  </si>
  <si>
    <t>ильича, 39, корп. 2</t>
  </si>
  <si>
    <t>ильича, 54</t>
  </si>
  <si>
    <t>ильича, 46</t>
  </si>
  <si>
    <t>ильича, 54, корп. 1</t>
  </si>
  <si>
    <t>кольская, 10</t>
  </si>
  <si>
    <t>кольская, 12</t>
  </si>
  <si>
    <t>кольская, 14</t>
  </si>
  <si>
    <t>кольская, 16</t>
  </si>
  <si>
    <t>орджоникидзе, 24</t>
  </si>
  <si>
    <t>орджоникидзе, 26</t>
  </si>
  <si>
    <t>орджоникидзе, 24, корп. 1</t>
  </si>
  <si>
    <t>орджоникидзе, 24, корп. 2</t>
  </si>
  <si>
    <t>ильича, 12</t>
  </si>
  <si>
    <t>целлюлозная, 22</t>
  </si>
  <si>
    <t>добролюбова, 28</t>
  </si>
  <si>
    <t>партизаннская, 60, корп. 1</t>
  </si>
  <si>
    <t>химиков 21</t>
  </si>
  <si>
    <t>горького, 5</t>
  </si>
  <si>
    <t>одноэтажные деревянные благоустроенные дома с износом 65% и более</t>
  </si>
  <si>
    <t>Наименование работ и услуг</t>
  </si>
  <si>
    <t>Стоимость на 1 кв.м.</t>
  </si>
  <si>
    <r>
      <t>объем работ , м</t>
    </r>
    <r>
      <rPr>
        <sz val="10"/>
        <rFont val="Times New Roman"/>
        <family val="1"/>
      </rPr>
      <t>3</t>
    </r>
  </si>
  <si>
    <t>общая стоимость работ, руб.</t>
  </si>
  <si>
    <t xml:space="preserve">срок выполнения работ </t>
  </si>
  <si>
    <t>2. Усиление перекрытий (смена участков перекрытий)</t>
  </si>
  <si>
    <t>1. Устранение осадок фундаментов (установка городков)</t>
  </si>
  <si>
    <t>объем работ , м2</t>
  </si>
  <si>
    <t>3. Устранение протечек кровли</t>
  </si>
  <si>
    <t>4. Устранение (ремонт) разрушений штукатурки и обшивки</t>
  </si>
  <si>
    <t>5. Окраска стен помещений общего пользования</t>
  </si>
  <si>
    <t>6. Ремонт входных дверей</t>
  </si>
  <si>
    <t>объем работ , п. м</t>
  </si>
  <si>
    <t>стоимость ед. изм.</t>
  </si>
  <si>
    <t>8. Ремонт и замена внутридомовых электрических сетей</t>
  </si>
  <si>
    <t>объем работ ,  м3</t>
  </si>
  <si>
    <t>9. Ремонт печей и печных труб, дымоходов, системы вентиляции</t>
  </si>
  <si>
    <t>10. Ремонт крылец</t>
  </si>
  <si>
    <t>11. Ремонт тротуаров</t>
  </si>
  <si>
    <t>Общая стоимость работ по многоквартирным домам</t>
  </si>
  <si>
    <t xml:space="preserve">Стоимость на 1 кв. м. жилой площади (руб./мес.) </t>
  </si>
  <si>
    <t xml:space="preserve">Стоимость на 1 кв. м. жилой площади (руб./год.) </t>
  </si>
  <si>
    <t>показатели</t>
  </si>
  <si>
    <t>титова,14</t>
  </si>
  <si>
    <t>мичурина, 10</t>
  </si>
  <si>
    <t>мичурина, 12</t>
  </si>
  <si>
    <t>партизанская,6</t>
  </si>
  <si>
    <t>партизанская,12</t>
  </si>
  <si>
    <t>партизанская, 64, корп. 1</t>
  </si>
  <si>
    <t>12. Ремонт инженерных систем отопления и водоснабжения</t>
  </si>
  <si>
    <t xml:space="preserve">деревянные  жилые дома без центр отопл и газоснабжения </t>
  </si>
  <si>
    <t>двухэтажные деревянные здания неблагоустроенные</t>
  </si>
  <si>
    <t xml:space="preserve">двухэтажные ревянные здания, благоустроенные без газоснабжения с электроплитами </t>
  </si>
  <si>
    <t xml:space="preserve">деревянные благоустроенные жилые дома без газа и горячей воды </t>
  </si>
  <si>
    <t xml:space="preserve">пятиэтажные дома благоустроенные </t>
  </si>
  <si>
    <t xml:space="preserve">деревянные благоустроенные с износом 65% и более </t>
  </si>
  <si>
    <t xml:space="preserve">деревянные  жилые дома  с водопр канализ износ 65% и более </t>
  </si>
  <si>
    <t xml:space="preserve">дерев неблагоуст жил дома с водопр канализ газифик ваннами с износом 65% и более </t>
  </si>
  <si>
    <t xml:space="preserve">двухэтажные деревянные здания, без горячего водоснабжения с износом 65% и более </t>
  </si>
  <si>
    <t xml:space="preserve">двухэтажные деревянные здания, неблагоустроенные с водопроводом, износом 65% и более </t>
  </si>
  <si>
    <t>двухэтажные ревянные здания, благоустроенные без газоснабжения с электроплитами с износом 65% и более</t>
  </si>
  <si>
    <t xml:space="preserve">деревянные здания признанные не пригодными для проживания по МВК </t>
  </si>
  <si>
    <t xml:space="preserve">деревянные благоустроенные жилые дома </t>
  </si>
  <si>
    <t>7. Ремонт оконных заполнений и остекление оконных рам, слуховых окон</t>
  </si>
  <si>
    <t>дополнительных работ и услуг по содержанию и ремонту общего имущества</t>
  </si>
  <si>
    <t>Директор ООО "УК "Коммунальщик"                                 Н.Н. Данилов</t>
  </si>
  <si>
    <t>пердложенный победителем конкурса</t>
  </si>
  <si>
    <t>11. Перечень дополнительных работ и услуг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</si>
</sst>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/>
    </xf>
    <xf numFmtId="172" fontId="5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left" vertical="top"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left" vertical="top" wrapText="1"/>
    </xf>
    <xf numFmtId="4" fontId="4" fillId="0" borderId="18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19" xfId="0" applyNumberFormat="1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left" vertical="top" wrapText="1"/>
    </xf>
    <xf numFmtId="4" fontId="4" fillId="0" borderId="21" xfId="0" applyNumberFormat="1" applyFont="1" applyBorder="1" applyAlignment="1">
      <alignment horizontal="left" vertical="top" wrapText="1"/>
    </xf>
    <xf numFmtId="4" fontId="4" fillId="0" borderId="22" xfId="0" applyNumberFormat="1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left" vertical="top"/>
    </xf>
    <xf numFmtId="4" fontId="4" fillId="0" borderId="21" xfId="0" applyNumberFormat="1" applyFont="1" applyBorder="1" applyAlignment="1">
      <alignment horizontal="left" vertical="top"/>
    </xf>
    <xf numFmtId="4" fontId="4" fillId="0" borderId="22" xfId="0" applyNumberFormat="1" applyFont="1" applyBorder="1" applyAlignment="1">
      <alignment horizontal="left" vertical="top"/>
    </xf>
    <xf numFmtId="4" fontId="4" fillId="33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left" vertical="top"/>
    </xf>
    <xf numFmtId="4" fontId="4" fillId="0" borderId="21" xfId="0" applyNumberFormat="1" applyFont="1" applyBorder="1" applyAlignment="1">
      <alignment horizontal="left" vertical="top"/>
    </xf>
    <xf numFmtId="4" fontId="4" fillId="0" borderId="22" xfId="0" applyNumberFormat="1" applyFont="1" applyBorder="1" applyAlignment="1">
      <alignment horizontal="left" vertical="top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8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67"/>
  <sheetViews>
    <sheetView tabSelected="1" view="pageBreakPreview" zoomScaleSheetLayoutView="100" zoomScalePageLayoutView="0" workbookViewId="0" topLeftCell="A1">
      <pane xSplit="6" ySplit="9" topLeftCell="AY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G23" sqref="BG23"/>
    </sheetView>
  </sheetViews>
  <sheetFormatPr defaultColWidth="9.00390625" defaultRowHeight="12.75"/>
  <cols>
    <col min="1" max="1" width="10.125" style="1" customWidth="1"/>
    <col min="2" max="4" width="9.125" style="1" customWidth="1"/>
    <col min="5" max="5" width="4.875" style="1" customWidth="1"/>
    <col min="6" max="6" width="11.75390625" style="1" customWidth="1"/>
    <col min="7" max="7" width="21.00390625" style="1" customWidth="1"/>
    <col min="8" max="8" width="0.12890625" style="1" customWidth="1"/>
    <col min="9" max="9" width="7.875" style="13" customWidth="1"/>
    <col min="10" max="36" width="9.25390625" style="13" customWidth="1"/>
    <col min="37" max="37" width="20.875" style="13" customWidth="1"/>
    <col min="38" max="38" width="6.375" style="13" hidden="1" customWidth="1"/>
    <col min="39" max="39" width="8.00390625" style="13" customWidth="1"/>
    <col min="40" max="41" width="9.25390625" style="13" customWidth="1"/>
    <col min="42" max="42" width="21.00390625" style="13" customWidth="1"/>
    <col min="43" max="43" width="6.625" style="13" hidden="1" customWidth="1"/>
    <col min="44" max="44" width="8.25390625" style="13" customWidth="1"/>
    <col min="45" max="48" width="11.75390625" style="13" customWidth="1"/>
    <col min="49" max="50" width="13.125" style="13" customWidth="1"/>
    <col min="51" max="51" width="22.375" style="13" customWidth="1"/>
    <col min="52" max="52" width="0.12890625" style="13" customWidth="1"/>
    <col min="53" max="53" width="8.125" style="13" customWidth="1"/>
    <col min="54" max="57" width="8.875" style="13" bestFit="1" customWidth="1"/>
    <col min="58" max="78" width="9.125" style="13" customWidth="1"/>
    <col min="79" max="79" width="21.00390625" style="13" customWidth="1"/>
    <col min="80" max="80" width="8.125" style="13" customWidth="1"/>
    <col min="81" max="81" width="9.25390625" style="13" customWidth="1"/>
    <col min="82" max="90" width="9.125" style="13" customWidth="1"/>
    <col min="91" max="91" width="22.00390625" style="13" customWidth="1"/>
    <col min="92" max="92" width="8.625" style="13" customWidth="1"/>
    <col min="93" max="97" width="13.625" style="13" customWidth="1"/>
    <col min="98" max="98" width="22.00390625" style="13" customWidth="1"/>
    <col min="99" max="99" width="0.12890625" style="13" customWidth="1"/>
    <col min="100" max="100" width="8.625" style="13" customWidth="1"/>
    <col min="101" max="119" width="9.25390625" style="13" customWidth="1"/>
    <col min="120" max="120" width="8.875" style="13" customWidth="1"/>
    <col min="121" max="122" width="9.25390625" style="13" customWidth="1"/>
    <col min="123" max="123" width="21.00390625" style="13" customWidth="1"/>
    <col min="124" max="124" width="0.12890625" style="13" customWidth="1"/>
    <col min="125" max="125" width="9.25390625" style="13" customWidth="1"/>
    <col min="126" max="126" width="7.125" style="13" customWidth="1"/>
    <col min="127" max="127" width="20.875" style="13" customWidth="1"/>
    <col min="128" max="128" width="9.75390625" style="13" customWidth="1"/>
    <col min="129" max="129" width="9.25390625" style="13" customWidth="1"/>
    <col min="130" max="130" width="21.00390625" style="13" customWidth="1"/>
    <col min="131" max="131" width="7.00390625" style="13" hidden="1" customWidth="1"/>
    <col min="132" max="132" width="7.875" style="13" customWidth="1"/>
    <col min="133" max="133" width="9.875" style="13" bestFit="1" customWidth="1"/>
    <col min="134" max="134" width="21.875" style="13" customWidth="1"/>
    <col min="135" max="135" width="6.75390625" style="13" hidden="1" customWidth="1"/>
    <col min="136" max="136" width="8.125" style="13" customWidth="1"/>
    <col min="137" max="137" width="11.25390625" style="13" customWidth="1"/>
    <col min="138" max="138" width="21.125" style="13" customWidth="1"/>
    <col min="139" max="139" width="1.00390625" style="13" hidden="1" customWidth="1"/>
    <col min="140" max="140" width="8.00390625" style="13" customWidth="1"/>
    <col min="141" max="141" width="10.75390625" style="13" customWidth="1"/>
    <col min="142" max="142" width="22.375" style="13" customWidth="1"/>
    <col min="143" max="143" width="7.75390625" style="13" customWidth="1"/>
    <col min="144" max="154" width="9.125" style="13" customWidth="1"/>
    <col min="155" max="155" width="22.375" style="13" customWidth="1"/>
    <col min="156" max="156" width="8.00390625" style="13" customWidth="1"/>
    <col min="157" max="158" width="9.125" style="13" customWidth="1"/>
    <col min="159" max="159" width="10.00390625" style="13" bestFit="1" customWidth="1"/>
    <col min="160" max="163" width="9.125" style="13" customWidth="1"/>
    <col min="164" max="166" width="9.125" style="1" customWidth="1"/>
    <col min="167" max="168" width="14.75390625" style="1" customWidth="1"/>
    <col min="169" max="214" width="9.125" style="1" customWidth="1"/>
  </cols>
  <sheetData>
    <row r="1" spans="1:107" ht="16.5" customHeight="1">
      <c r="A1" s="90"/>
      <c r="B1" s="90"/>
      <c r="C1" s="90"/>
      <c r="D1" s="90"/>
      <c r="E1" s="90"/>
      <c r="F1" s="90"/>
      <c r="G1" s="90"/>
      <c r="H1" s="90"/>
      <c r="I1" s="90"/>
      <c r="J1" s="14"/>
      <c r="DC1" s="14"/>
    </row>
    <row r="2" spans="1:107" ht="16.5" customHeight="1">
      <c r="A2" s="100" t="s">
        <v>173</v>
      </c>
      <c r="B2" s="100"/>
      <c r="C2" s="100"/>
      <c r="D2" s="100"/>
      <c r="E2" s="100"/>
      <c r="F2" s="100"/>
      <c r="G2" s="100"/>
      <c r="H2" s="100"/>
      <c r="I2" s="100"/>
      <c r="J2" s="15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DC2" s="15"/>
    </row>
    <row r="3" spans="1:107" ht="16.5" customHeight="1">
      <c r="A3" s="102" t="s">
        <v>172</v>
      </c>
      <c r="B3" s="102"/>
      <c r="C3" s="102"/>
      <c r="D3" s="102"/>
      <c r="E3" s="102"/>
      <c r="F3" s="102"/>
      <c r="G3" s="102"/>
      <c r="H3" s="102"/>
      <c r="I3" s="102"/>
      <c r="J3" s="15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DC3" s="15"/>
    </row>
    <row r="4" spans="1:9" ht="16.5" customHeight="1">
      <c r="A4" s="90"/>
      <c r="B4" s="90"/>
      <c r="C4" s="90"/>
      <c r="D4" s="90"/>
      <c r="E4" s="90"/>
      <c r="F4" s="90"/>
      <c r="G4" s="90"/>
      <c r="H4" s="90"/>
      <c r="I4" s="90"/>
    </row>
    <row r="5" spans="1:133" ht="0.75" customHeight="1">
      <c r="A5" s="2"/>
      <c r="B5" s="2"/>
      <c r="C5" s="2"/>
      <c r="D5" s="2"/>
      <c r="E5" s="2"/>
      <c r="F5" s="2"/>
      <c r="G5" s="2"/>
      <c r="H5" s="2"/>
      <c r="I5" s="16"/>
      <c r="AK5" s="16"/>
      <c r="AL5" s="16"/>
      <c r="AM5" s="16"/>
      <c r="CA5" s="16"/>
      <c r="CB5" s="16"/>
      <c r="DS5" s="16"/>
      <c r="DT5" s="16"/>
      <c r="DU5" s="16"/>
      <c r="DV5" s="16"/>
      <c r="DW5" s="16"/>
      <c r="DX5" s="16"/>
      <c r="DZ5" s="16"/>
      <c r="EA5" s="16"/>
      <c r="EB5" s="16"/>
      <c r="EC5" s="16"/>
    </row>
    <row r="6" spans="1:2" ht="12.75">
      <c r="A6" s="3" t="s">
        <v>7</v>
      </c>
      <c r="B6" s="3" t="s">
        <v>8</v>
      </c>
    </row>
    <row r="7" spans="1:163" ht="18" customHeight="1">
      <c r="A7" s="91" t="s">
        <v>126</v>
      </c>
      <c r="B7" s="91"/>
      <c r="C7" s="91"/>
      <c r="D7" s="91"/>
      <c r="E7" s="91"/>
      <c r="F7" s="91"/>
      <c r="G7" s="92" t="s">
        <v>5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1"/>
      <c r="EZ7" s="1"/>
      <c r="FA7" s="1"/>
      <c r="FB7" s="1"/>
      <c r="FC7" s="1"/>
      <c r="FD7" s="1"/>
      <c r="FE7" s="1"/>
      <c r="FF7" s="1"/>
      <c r="FG7" s="1"/>
    </row>
    <row r="8" spans="1:165" ht="35.25" customHeight="1">
      <c r="A8" s="91"/>
      <c r="B8" s="91"/>
      <c r="C8" s="91"/>
      <c r="D8" s="91"/>
      <c r="E8" s="91"/>
      <c r="F8" s="91"/>
      <c r="G8" s="94" t="s">
        <v>168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6"/>
      <c r="AK8" s="86" t="s">
        <v>156</v>
      </c>
      <c r="AL8" s="87"/>
      <c r="AM8" s="87"/>
      <c r="AN8" s="87"/>
      <c r="AO8" s="87"/>
      <c r="AP8" s="97" t="s">
        <v>157</v>
      </c>
      <c r="AQ8" s="98"/>
      <c r="AR8" s="98"/>
      <c r="AS8" s="98"/>
      <c r="AT8" s="98"/>
      <c r="AU8" s="98"/>
      <c r="AV8" s="98"/>
      <c r="AW8" s="98"/>
      <c r="AX8" s="99"/>
      <c r="AY8" s="97" t="s">
        <v>158</v>
      </c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9"/>
      <c r="CA8" s="86" t="s">
        <v>159</v>
      </c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8"/>
      <c r="CM8" s="73" t="s">
        <v>160</v>
      </c>
      <c r="CN8" s="73"/>
      <c r="CO8" s="73"/>
      <c r="CP8" s="73"/>
      <c r="CQ8" s="73"/>
      <c r="CR8" s="73"/>
      <c r="CS8" s="73"/>
      <c r="CT8" s="74" t="s">
        <v>161</v>
      </c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86" t="s">
        <v>125</v>
      </c>
      <c r="DT8" s="87"/>
      <c r="DU8" s="87"/>
      <c r="DV8" s="88"/>
      <c r="DW8" s="86" t="s">
        <v>162</v>
      </c>
      <c r="DX8" s="87"/>
      <c r="DY8" s="88"/>
      <c r="DZ8" s="89" t="s">
        <v>163</v>
      </c>
      <c r="EA8" s="89"/>
      <c r="EB8" s="89"/>
      <c r="EC8" s="89"/>
      <c r="ED8" s="73" t="s">
        <v>164</v>
      </c>
      <c r="EE8" s="73"/>
      <c r="EF8" s="73"/>
      <c r="EG8" s="73"/>
      <c r="EH8" s="73" t="s">
        <v>165</v>
      </c>
      <c r="EI8" s="73"/>
      <c r="EJ8" s="73"/>
      <c r="EK8" s="73"/>
      <c r="EL8" s="73" t="s">
        <v>166</v>
      </c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4" t="s">
        <v>167</v>
      </c>
      <c r="EZ8" s="75"/>
      <c r="FA8" s="75"/>
      <c r="FB8" s="75"/>
      <c r="FC8" s="75"/>
      <c r="FD8" s="75"/>
      <c r="FE8" s="75"/>
      <c r="FF8" s="75"/>
      <c r="FG8" s="75"/>
      <c r="FH8" s="75"/>
      <c r="FI8" s="76"/>
    </row>
    <row r="9" spans="1:165" s="5" customFormat="1" ht="39" customHeight="1">
      <c r="A9" s="91"/>
      <c r="B9" s="91"/>
      <c r="C9" s="91"/>
      <c r="D9" s="91"/>
      <c r="E9" s="91"/>
      <c r="F9" s="91"/>
      <c r="G9" s="36" t="s">
        <v>148</v>
      </c>
      <c r="H9" s="33" t="s">
        <v>2</v>
      </c>
      <c r="I9" s="36" t="s">
        <v>139</v>
      </c>
      <c r="J9" s="33" t="s">
        <v>11</v>
      </c>
      <c r="K9" s="33" t="s">
        <v>13</v>
      </c>
      <c r="L9" s="33" t="s">
        <v>19</v>
      </c>
      <c r="M9" s="33" t="s">
        <v>22</v>
      </c>
      <c r="N9" s="33" t="s">
        <v>24</v>
      </c>
      <c r="O9" s="33" t="s">
        <v>26</v>
      </c>
      <c r="P9" s="33" t="s">
        <v>27</v>
      </c>
      <c r="Q9" s="33" t="s">
        <v>28</v>
      </c>
      <c r="R9" s="33" t="s">
        <v>32</v>
      </c>
      <c r="S9" s="33" t="s">
        <v>35</v>
      </c>
      <c r="T9" s="33" t="s">
        <v>36</v>
      </c>
      <c r="U9" s="33" t="s">
        <v>37</v>
      </c>
      <c r="V9" s="33" t="s">
        <v>38</v>
      </c>
      <c r="W9" s="33" t="s">
        <v>39</v>
      </c>
      <c r="X9" s="33" t="s">
        <v>40</v>
      </c>
      <c r="Y9" s="33" t="s">
        <v>41</v>
      </c>
      <c r="Z9" s="33" t="s">
        <v>43</v>
      </c>
      <c r="AA9" s="33" t="s">
        <v>47</v>
      </c>
      <c r="AB9" s="33" t="s">
        <v>52</v>
      </c>
      <c r="AC9" s="33" t="s">
        <v>53</v>
      </c>
      <c r="AD9" s="33" t="s">
        <v>54</v>
      </c>
      <c r="AE9" s="33" t="s">
        <v>56</v>
      </c>
      <c r="AF9" s="33" t="s">
        <v>57</v>
      </c>
      <c r="AG9" s="33" t="s">
        <v>58</v>
      </c>
      <c r="AH9" s="33" t="s">
        <v>59</v>
      </c>
      <c r="AI9" s="33" t="s">
        <v>64</v>
      </c>
      <c r="AJ9" s="33" t="s">
        <v>66</v>
      </c>
      <c r="AK9" s="36" t="s">
        <v>148</v>
      </c>
      <c r="AL9" s="33" t="s">
        <v>2</v>
      </c>
      <c r="AM9" s="36" t="s">
        <v>139</v>
      </c>
      <c r="AN9" s="33" t="s">
        <v>34</v>
      </c>
      <c r="AO9" s="33" t="s">
        <v>75</v>
      </c>
      <c r="AP9" s="35" t="s">
        <v>148</v>
      </c>
      <c r="AQ9" s="33" t="s">
        <v>2</v>
      </c>
      <c r="AR9" s="36" t="s">
        <v>139</v>
      </c>
      <c r="AS9" s="33" t="s">
        <v>78</v>
      </c>
      <c r="AT9" s="33" t="s">
        <v>79</v>
      </c>
      <c r="AU9" s="33" t="s">
        <v>81</v>
      </c>
      <c r="AV9" s="33" t="s">
        <v>82</v>
      </c>
      <c r="AW9" s="33" t="s">
        <v>83</v>
      </c>
      <c r="AX9" s="33" t="s">
        <v>84</v>
      </c>
      <c r="AY9" s="36" t="s">
        <v>148</v>
      </c>
      <c r="AZ9" s="33" t="s">
        <v>2</v>
      </c>
      <c r="BA9" s="36" t="s">
        <v>139</v>
      </c>
      <c r="BB9" s="33" t="s">
        <v>72</v>
      </c>
      <c r="BC9" s="33" t="s">
        <v>73</v>
      </c>
      <c r="BD9" s="33" t="s">
        <v>74</v>
      </c>
      <c r="BE9" s="33" t="s">
        <v>76</v>
      </c>
      <c r="BF9" s="33" t="s">
        <v>12</v>
      </c>
      <c r="BG9" s="33" t="s">
        <v>88</v>
      </c>
      <c r="BH9" s="33" t="s">
        <v>89</v>
      </c>
      <c r="BI9" s="33" t="s">
        <v>95</v>
      </c>
      <c r="BJ9" s="33" t="s">
        <v>150</v>
      </c>
      <c r="BK9" s="33" t="s">
        <v>151</v>
      </c>
      <c r="BL9" s="33" t="s">
        <v>98</v>
      </c>
      <c r="BM9" s="33" t="s">
        <v>152</v>
      </c>
      <c r="BN9" s="33" t="s">
        <v>153</v>
      </c>
      <c r="BO9" s="33" t="s">
        <v>99</v>
      </c>
      <c r="BP9" s="33" t="s">
        <v>42</v>
      </c>
      <c r="BQ9" s="33" t="s">
        <v>100</v>
      </c>
      <c r="BR9" s="33" t="s">
        <v>101</v>
      </c>
      <c r="BS9" s="33" t="s">
        <v>55</v>
      </c>
      <c r="BT9" s="33" t="s">
        <v>103</v>
      </c>
      <c r="BU9" s="33" t="s">
        <v>104</v>
      </c>
      <c r="BV9" s="33" t="s">
        <v>60</v>
      </c>
      <c r="BW9" s="33" t="s">
        <v>105</v>
      </c>
      <c r="BX9" s="33" t="s">
        <v>106</v>
      </c>
      <c r="BY9" s="33" t="s">
        <v>65</v>
      </c>
      <c r="BZ9" s="33" t="s">
        <v>68</v>
      </c>
      <c r="CA9" s="36" t="s">
        <v>148</v>
      </c>
      <c r="CB9" s="36" t="s">
        <v>139</v>
      </c>
      <c r="CC9" s="33" t="s">
        <v>107</v>
      </c>
      <c r="CD9" s="33" t="s">
        <v>109</v>
      </c>
      <c r="CE9" s="33" t="s">
        <v>108</v>
      </c>
      <c r="CF9" s="33" t="s">
        <v>110</v>
      </c>
      <c r="CG9" s="33" t="s">
        <v>111</v>
      </c>
      <c r="CH9" s="33" t="s">
        <v>112</v>
      </c>
      <c r="CI9" s="33" t="s">
        <v>113</v>
      </c>
      <c r="CJ9" s="33" t="s">
        <v>117</v>
      </c>
      <c r="CK9" s="33" t="s">
        <v>118</v>
      </c>
      <c r="CL9" s="33" t="s">
        <v>116</v>
      </c>
      <c r="CM9" s="36" t="s">
        <v>148</v>
      </c>
      <c r="CN9" s="36" t="s">
        <v>139</v>
      </c>
      <c r="CO9" s="33" t="s">
        <v>120</v>
      </c>
      <c r="CP9" s="33" t="s">
        <v>121</v>
      </c>
      <c r="CQ9" s="33" t="s">
        <v>122</v>
      </c>
      <c r="CR9" s="33" t="s">
        <v>154</v>
      </c>
      <c r="CS9" s="33" t="s">
        <v>123</v>
      </c>
      <c r="CT9" s="36" t="s">
        <v>148</v>
      </c>
      <c r="CU9" s="36" t="s">
        <v>139</v>
      </c>
      <c r="CV9" s="36" t="s">
        <v>139</v>
      </c>
      <c r="CW9" s="33" t="s">
        <v>9</v>
      </c>
      <c r="CX9" s="33" t="s">
        <v>10</v>
      </c>
      <c r="CY9" s="33" t="s">
        <v>14</v>
      </c>
      <c r="CZ9" s="33" t="s">
        <v>15</v>
      </c>
      <c r="DA9" s="33" t="s">
        <v>16</v>
      </c>
      <c r="DB9" s="33" t="s">
        <v>17</v>
      </c>
      <c r="DC9" s="33" t="s">
        <v>18</v>
      </c>
      <c r="DD9" s="33" t="s">
        <v>20</v>
      </c>
      <c r="DE9" s="33" t="s">
        <v>21</v>
      </c>
      <c r="DF9" s="33" t="s">
        <v>23</v>
      </c>
      <c r="DG9" s="33" t="s">
        <v>25</v>
      </c>
      <c r="DH9" s="33" t="s">
        <v>29</v>
      </c>
      <c r="DI9" s="33" t="s">
        <v>30</v>
      </c>
      <c r="DJ9" s="33" t="s">
        <v>31</v>
      </c>
      <c r="DK9" s="33" t="s">
        <v>44</v>
      </c>
      <c r="DL9" s="33" t="s">
        <v>48</v>
      </c>
      <c r="DM9" s="33" t="s">
        <v>49</v>
      </c>
      <c r="DN9" s="33" t="s">
        <v>51</v>
      </c>
      <c r="DO9" s="33" t="s">
        <v>61</v>
      </c>
      <c r="DP9" s="33" t="s">
        <v>62</v>
      </c>
      <c r="DQ9" s="33" t="s">
        <v>67</v>
      </c>
      <c r="DR9" s="33" t="s">
        <v>69</v>
      </c>
      <c r="DS9" s="36" t="s">
        <v>148</v>
      </c>
      <c r="DT9" s="36" t="s">
        <v>139</v>
      </c>
      <c r="DU9" s="36" t="s">
        <v>139</v>
      </c>
      <c r="DV9" s="33" t="s">
        <v>70</v>
      </c>
      <c r="DW9" s="36" t="s">
        <v>148</v>
      </c>
      <c r="DX9" s="36" t="s">
        <v>139</v>
      </c>
      <c r="DY9" s="33" t="s">
        <v>149</v>
      </c>
      <c r="DZ9" s="36" t="s">
        <v>148</v>
      </c>
      <c r="EA9" s="33" t="s">
        <v>2</v>
      </c>
      <c r="EB9" s="36" t="s">
        <v>139</v>
      </c>
      <c r="EC9" s="33" t="s">
        <v>77</v>
      </c>
      <c r="ED9" s="36" t="s">
        <v>148</v>
      </c>
      <c r="EE9" s="33" t="s">
        <v>2</v>
      </c>
      <c r="EF9" s="36" t="s">
        <v>139</v>
      </c>
      <c r="EG9" s="33" t="s">
        <v>119</v>
      </c>
      <c r="EH9" s="36" t="s">
        <v>148</v>
      </c>
      <c r="EI9" s="33" t="s">
        <v>2</v>
      </c>
      <c r="EJ9" s="36" t="s">
        <v>139</v>
      </c>
      <c r="EK9" s="33" t="s">
        <v>85</v>
      </c>
      <c r="EL9" s="36" t="s">
        <v>148</v>
      </c>
      <c r="EM9" s="36" t="s">
        <v>139</v>
      </c>
      <c r="EN9" s="33" t="s">
        <v>124</v>
      </c>
      <c r="EO9" s="33" t="s">
        <v>86</v>
      </c>
      <c r="EP9" s="33" t="s">
        <v>87</v>
      </c>
      <c r="EQ9" s="33" t="s">
        <v>90</v>
      </c>
      <c r="ER9" s="33" t="s">
        <v>91</v>
      </c>
      <c r="ES9" s="33" t="s">
        <v>92</v>
      </c>
      <c r="ET9" s="33" t="s">
        <v>93</v>
      </c>
      <c r="EU9" s="33" t="s">
        <v>94</v>
      </c>
      <c r="EV9" s="33" t="s">
        <v>96</v>
      </c>
      <c r="EW9" s="33" t="s">
        <v>97</v>
      </c>
      <c r="EX9" s="33" t="s">
        <v>102</v>
      </c>
      <c r="EY9" s="36" t="s">
        <v>148</v>
      </c>
      <c r="EZ9" s="36" t="s">
        <v>139</v>
      </c>
      <c r="FA9" s="33" t="s">
        <v>33</v>
      </c>
      <c r="FB9" s="33" t="s">
        <v>46</v>
      </c>
      <c r="FC9" s="33" t="s">
        <v>80</v>
      </c>
      <c r="FD9" s="33" t="s">
        <v>45</v>
      </c>
      <c r="FE9" s="33" t="s">
        <v>114</v>
      </c>
      <c r="FF9" s="33" t="s">
        <v>115</v>
      </c>
      <c r="FG9" s="33" t="s">
        <v>50</v>
      </c>
      <c r="FH9" s="33" t="s">
        <v>63</v>
      </c>
      <c r="FI9" s="33" t="s">
        <v>71</v>
      </c>
    </row>
    <row r="10" spans="1:165" ht="17.25" customHeight="1">
      <c r="A10" s="77" t="s">
        <v>132</v>
      </c>
      <c r="B10" s="78"/>
      <c r="C10" s="78"/>
      <c r="D10" s="78"/>
      <c r="E10" s="78"/>
      <c r="F10" s="79"/>
      <c r="G10" s="7" t="s">
        <v>128</v>
      </c>
      <c r="H10" s="6">
        <f>SUM(H11:H14)</f>
        <v>0</v>
      </c>
      <c r="I10" s="37"/>
      <c r="J10" s="21">
        <v>7.2</v>
      </c>
      <c r="K10" s="21">
        <v>7.2</v>
      </c>
      <c r="L10" s="21">
        <v>7.2</v>
      </c>
      <c r="M10" s="21">
        <v>7.2</v>
      </c>
      <c r="N10" s="21">
        <v>7.2</v>
      </c>
      <c r="O10" s="21">
        <v>7.2</v>
      </c>
      <c r="P10" s="21">
        <v>7.2</v>
      </c>
      <c r="Q10" s="21">
        <v>7.2</v>
      </c>
      <c r="R10" s="21">
        <v>7.2</v>
      </c>
      <c r="S10" s="21">
        <v>7.2</v>
      </c>
      <c r="T10" s="21">
        <v>7.2</v>
      </c>
      <c r="U10" s="21">
        <v>7.2</v>
      </c>
      <c r="V10" s="21">
        <v>7.2</v>
      </c>
      <c r="W10" s="21">
        <v>7.2</v>
      </c>
      <c r="X10" s="21">
        <v>7.2</v>
      </c>
      <c r="Y10" s="21">
        <v>7.2</v>
      </c>
      <c r="Z10" s="21">
        <v>7.2</v>
      </c>
      <c r="AA10" s="21">
        <v>7.2</v>
      </c>
      <c r="AB10" s="21">
        <v>7.2</v>
      </c>
      <c r="AC10" s="21">
        <v>7.2</v>
      </c>
      <c r="AD10" s="21">
        <v>7.2</v>
      </c>
      <c r="AE10" s="21">
        <v>7.2</v>
      </c>
      <c r="AF10" s="21">
        <v>7.2</v>
      </c>
      <c r="AG10" s="21">
        <v>7.2</v>
      </c>
      <c r="AH10" s="21">
        <v>7.2</v>
      </c>
      <c r="AI10" s="21">
        <v>7.2</v>
      </c>
      <c r="AJ10" s="21">
        <v>7.2</v>
      </c>
      <c r="AK10" s="7" t="s">
        <v>128</v>
      </c>
      <c r="AL10" s="6">
        <f>SUM(AL11:AL14)</f>
        <v>0</v>
      </c>
      <c r="AM10" s="37"/>
      <c r="AN10" s="21">
        <v>7.2</v>
      </c>
      <c r="AO10" s="21">
        <v>7.2</v>
      </c>
      <c r="AP10" s="7" t="s">
        <v>128</v>
      </c>
      <c r="AQ10" s="6">
        <f>SUM(AQ11:AQ14)</f>
        <v>0</v>
      </c>
      <c r="AR10" s="37"/>
      <c r="AS10" s="21">
        <v>7.2</v>
      </c>
      <c r="AT10" s="21">
        <v>7.2</v>
      </c>
      <c r="AU10" s="21">
        <v>7.2</v>
      </c>
      <c r="AV10" s="21">
        <v>7.2</v>
      </c>
      <c r="AW10" s="21">
        <v>7.2</v>
      </c>
      <c r="AX10" s="21">
        <v>7.2</v>
      </c>
      <c r="AY10" s="7" t="s">
        <v>128</v>
      </c>
      <c r="AZ10" s="6">
        <f>SUM(AZ11:AZ14)</f>
        <v>0</v>
      </c>
      <c r="BA10" s="37"/>
      <c r="BB10" s="21">
        <v>7.2</v>
      </c>
      <c r="BC10" s="21">
        <v>7.2</v>
      </c>
      <c r="BD10" s="21">
        <v>7.2</v>
      </c>
      <c r="BE10" s="21">
        <v>7.2</v>
      </c>
      <c r="BF10" s="21">
        <v>7.2</v>
      </c>
      <c r="BG10" s="21">
        <v>7.2</v>
      </c>
      <c r="BH10" s="21">
        <v>7.2</v>
      </c>
      <c r="BI10" s="21">
        <v>7.2</v>
      </c>
      <c r="BJ10" s="21">
        <v>7.2</v>
      </c>
      <c r="BK10" s="21">
        <v>7.2</v>
      </c>
      <c r="BL10" s="21">
        <v>7.2</v>
      </c>
      <c r="BM10" s="21">
        <v>7.2</v>
      </c>
      <c r="BN10" s="21">
        <v>7.2</v>
      </c>
      <c r="BO10" s="21">
        <v>7.2</v>
      </c>
      <c r="BP10" s="21">
        <v>7.2</v>
      </c>
      <c r="BQ10" s="21">
        <v>7.2</v>
      </c>
      <c r="BR10" s="21">
        <v>7.2</v>
      </c>
      <c r="BS10" s="21">
        <v>7.2</v>
      </c>
      <c r="BT10" s="21">
        <v>7.2</v>
      </c>
      <c r="BU10" s="21">
        <v>7.2</v>
      </c>
      <c r="BV10" s="21">
        <v>7.2</v>
      </c>
      <c r="BW10" s="21">
        <v>7.2</v>
      </c>
      <c r="BX10" s="21">
        <v>7.2</v>
      </c>
      <c r="BY10" s="21">
        <v>7.2</v>
      </c>
      <c r="BZ10" s="21">
        <v>7.2</v>
      </c>
      <c r="CA10" s="7" t="s">
        <v>128</v>
      </c>
      <c r="CB10" s="37"/>
      <c r="CC10" s="21">
        <v>7.2</v>
      </c>
      <c r="CD10" s="21">
        <v>7.2</v>
      </c>
      <c r="CE10" s="21">
        <v>7.2</v>
      </c>
      <c r="CF10" s="21">
        <v>7.2</v>
      </c>
      <c r="CG10" s="21">
        <v>7.2</v>
      </c>
      <c r="CH10" s="21">
        <v>7.2</v>
      </c>
      <c r="CI10" s="21">
        <v>7.2</v>
      </c>
      <c r="CJ10" s="21">
        <v>7.2</v>
      </c>
      <c r="CK10" s="21">
        <v>7.2</v>
      </c>
      <c r="CL10" s="21">
        <v>7.2</v>
      </c>
      <c r="CM10" s="7" t="s">
        <v>128</v>
      </c>
      <c r="CN10" s="37"/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7" t="s">
        <v>128</v>
      </c>
      <c r="CU10" s="37"/>
      <c r="CV10" s="37"/>
      <c r="CW10" s="21">
        <v>9</v>
      </c>
      <c r="CX10" s="21">
        <v>8.2</v>
      </c>
      <c r="CY10" s="21">
        <v>8.2</v>
      </c>
      <c r="CZ10" s="21">
        <v>8.2</v>
      </c>
      <c r="DA10" s="21">
        <v>9</v>
      </c>
      <c r="DB10" s="21">
        <v>8.2</v>
      </c>
      <c r="DC10" s="21">
        <v>9</v>
      </c>
      <c r="DD10" s="21">
        <v>8.2</v>
      </c>
      <c r="DE10" s="21">
        <v>9</v>
      </c>
      <c r="DF10" s="21">
        <v>8.2</v>
      </c>
      <c r="DG10" s="21">
        <v>8.2</v>
      </c>
      <c r="DH10" s="21">
        <v>8.2</v>
      </c>
      <c r="DI10" s="21">
        <v>8.2</v>
      </c>
      <c r="DJ10" s="21">
        <v>9</v>
      </c>
      <c r="DK10" s="21">
        <v>9</v>
      </c>
      <c r="DL10" s="21">
        <v>8.2</v>
      </c>
      <c r="DM10" s="21">
        <v>8.2</v>
      </c>
      <c r="DN10" s="21">
        <v>8.2</v>
      </c>
      <c r="DO10" s="21">
        <v>8.2</v>
      </c>
      <c r="DP10" s="21">
        <v>8.2</v>
      </c>
      <c r="DQ10" s="21">
        <v>8.2</v>
      </c>
      <c r="DR10" s="21">
        <v>9</v>
      </c>
      <c r="DS10" s="7" t="s">
        <v>128</v>
      </c>
      <c r="DT10" s="37"/>
      <c r="DU10" s="37"/>
      <c r="DV10" s="21">
        <v>7.2</v>
      </c>
      <c r="DW10" s="7" t="s">
        <v>128</v>
      </c>
      <c r="DX10" s="37"/>
      <c r="DY10" s="21">
        <v>7.2</v>
      </c>
      <c r="DZ10" s="7" t="s">
        <v>128</v>
      </c>
      <c r="EA10" s="17">
        <f>SUM(EA11:EA14)</f>
        <v>0</v>
      </c>
      <c r="EB10" s="37"/>
      <c r="EC10" s="21">
        <v>7.2</v>
      </c>
      <c r="ED10" s="7" t="s">
        <v>128</v>
      </c>
      <c r="EE10" s="17"/>
      <c r="EF10" s="37"/>
      <c r="EG10" s="21">
        <v>7.2</v>
      </c>
      <c r="EH10" s="7" t="s">
        <v>128</v>
      </c>
      <c r="EI10" s="17"/>
      <c r="EJ10" s="37"/>
      <c r="EK10" s="21">
        <v>7.2</v>
      </c>
      <c r="EL10" s="7" t="s">
        <v>128</v>
      </c>
      <c r="EM10" s="37"/>
      <c r="EN10" s="21">
        <v>8</v>
      </c>
      <c r="EO10" s="21">
        <v>9</v>
      </c>
      <c r="EP10" s="21">
        <v>7.2</v>
      </c>
      <c r="EQ10" s="21">
        <v>7.2</v>
      </c>
      <c r="ER10" s="21">
        <v>8</v>
      </c>
      <c r="ES10" s="21">
        <v>10</v>
      </c>
      <c r="ET10" s="21">
        <v>7.2</v>
      </c>
      <c r="EU10" s="21">
        <v>7.2</v>
      </c>
      <c r="EV10" s="21">
        <v>9</v>
      </c>
      <c r="EW10" s="21">
        <v>9</v>
      </c>
      <c r="EX10" s="21">
        <v>7.2</v>
      </c>
      <c r="EY10" s="7" t="s">
        <v>128</v>
      </c>
      <c r="EZ10" s="37"/>
      <c r="FA10" s="21">
        <v>7.2</v>
      </c>
      <c r="FB10" s="21">
        <v>7.2</v>
      </c>
      <c r="FC10" s="21">
        <v>7.2</v>
      </c>
      <c r="FD10" s="21">
        <v>7.4</v>
      </c>
      <c r="FE10" s="21">
        <v>7.2</v>
      </c>
      <c r="FF10" s="21">
        <v>7.2</v>
      </c>
      <c r="FG10" s="21">
        <v>7.2</v>
      </c>
      <c r="FH10" s="21">
        <v>7.2</v>
      </c>
      <c r="FI10" s="21">
        <v>7.2</v>
      </c>
    </row>
    <row r="11" spans="1:165" ht="12.75">
      <c r="A11" s="80"/>
      <c r="B11" s="81"/>
      <c r="C11" s="81"/>
      <c r="D11" s="81"/>
      <c r="E11" s="81"/>
      <c r="F11" s="82"/>
      <c r="G11" s="7" t="s">
        <v>127</v>
      </c>
      <c r="H11" s="8">
        <v>0</v>
      </c>
      <c r="I11" s="21">
        <v>10248.68</v>
      </c>
      <c r="J11" s="21">
        <f aca="true" t="shared" si="0" ref="J11:AJ11">J12/J60</f>
        <v>152.90198093659345</v>
      </c>
      <c r="K11" s="21">
        <f t="shared" si="0"/>
        <v>124.83589240399255</v>
      </c>
      <c r="L11" s="21">
        <f t="shared" si="0"/>
        <v>101.99101036627505</v>
      </c>
      <c r="M11" s="21">
        <f t="shared" si="0"/>
        <v>159.9620550617819</v>
      </c>
      <c r="N11" s="21">
        <f t="shared" si="0"/>
        <v>172.81146604215456</v>
      </c>
      <c r="O11" s="21">
        <f t="shared" si="0"/>
        <v>54.11844224422442</v>
      </c>
      <c r="P11" s="21">
        <f t="shared" si="0"/>
        <v>126.61375428963625</v>
      </c>
      <c r="Q11" s="21">
        <f t="shared" si="0"/>
        <v>127.11541085271318</v>
      </c>
      <c r="R11" s="21">
        <f t="shared" si="0"/>
        <v>133.63001810938064</v>
      </c>
      <c r="S11" s="21">
        <f t="shared" si="0"/>
        <v>130.74148830616585</v>
      </c>
      <c r="T11" s="21">
        <f t="shared" si="0"/>
        <v>122.31144704127301</v>
      </c>
      <c r="U11" s="21">
        <f t="shared" si="0"/>
        <v>213.2673294797688</v>
      </c>
      <c r="V11" s="21">
        <f t="shared" si="0"/>
        <v>91.21198516687268</v>
      </c>
      <c r="W11" s="21">
        <f t="shared" si="0"/>
        <v>175.52449096098954</v>
      </c>
      <c r="X11" s="21">
        <f t="shared" si="0"/>
        <v>83.27558514840311</v>
      </c>
      <c r="Y11" s="21">
        <f t="shared" si="0"/>
        <v>118.27295399903831</v>
      </c>
      <c r="Z11" s="21">
        <f t="shared" si="0"/>
        <v>118.23505207498798</v>
      </c>
      <c r="AA11" s="21">
        <f t="shared" si="0"/>
        <v>127.24693222969478</v>
      </c>
      <c r="AB11" s="21">
        <f t="shared" si="0"/>
        <v>158.72337276833727</v>
      </c>
      <c r="AC11" s="21">
        <f t="shared" si="0"/>
        <v>116.572663507109</v>
      </c>
      <c r="AD11" s="21">
        <f t="shared" si="0"/>
        <v>141.09081453154874</v>
      </c>
      <c r="AE11" s="21">
        <f t="shared" si="0"/>
        <v>101.31881916792531</v>
      </c>
      <c r="AF11" s="21">
        <f t="shared" si="0"/>
        <v>149.7980024360536</v>
      </c>
      <c r="AG11" s="21">
        <f t="shared" si="0"/>
        <v>131.06660035523979</v>
      </c>
      <c r="AH11" s="21">
        <f t="shared" si="0"/>
        <v>172.0860447761194</v>
      </c>
      <c r="AI11" s="21">
        <f t="shared" si="0"/>
        <v>161.32596414516834</v>
      </c>
      <c r="AJ11" s="21">
        <f t="shared" si="0"/>
        <v>146.14873440285206</v>
      </c>
      <c r="AK11" s="7" t="s">
        <v>127</v>
      </c>
      <c r="AL11" s="8">
        <v>0</v>
      </c>
      <c r="AM11" s="21">
        <v>10248.68</v>
      </c>
      <c r="AN11" s="39">
        <f>AN12/AN60</f>
        <v>142.97712846347605</v>
      </c>
      <c r="AO11" s="39">
        <f>AO12/AO60</f>
        <v>160.48389734667245</v>
      </c>
      <c r="AP11" s="7" t="s">
        <v>127</v>
      </c>
      <c r="AQ11" s="8">
        <v>0</v>
      </c>
      <c r="AR11" s="21">
        <v>10248.68</v>
      </c>
      <c r="AS11" s="21">
        <f aca="true" t="shared" si="1" ref="AS11:AX11">AS12/AS60</f>
        <v>161.85675806097828</v>
      </c>
      <c r="AT11" s="21">
        <f t="shared" si="1"/>
        <v>162.39105633802816</v>
      </c>
      <c r="AU11" s="21">
        <f t="shared" si="1"/>
        <v>158.41669386002576</v>
      </c>
      <c r="AV11" s="21">
        <f t="shared" si="1"/>
        <v>156.03826601818568</v>
      </c>
      <c r="AW11" s="21">
        <f t="shared" si="1"/>
        <v>161.25545454545454</v>
      </c>
      <c r="AX11" s="21">
        <f t="shared" si="1"/>
        <v>159.44359550561796</v>
      </c>
      <c r="AY11" s="7" t="s">
        <v>127</v>
      </c>
      <c r="AZ11" s="8">
        <v>0</v>
      </c>
      <c r="BA11" s="21">
        <v>10248.68</v>
      </c>
      <c r="BB11" s="21">
        <f aca="true" t="shared" si="2" ref="BB11:BZ11">BB12/BB60</f>
        <v>161.85675806097828</v>
      </c>
      <c r="BC11" s="21">
        <f t="shared" si="2"/>
        <v>159.68512443194112</v>
      </c>
      <c r="BD11" s="21">
        <f t="shared" si="2"/>
        <v>158.38269156471347</v>
      </c>
      <c r="BE11" s="21">
        <f t="shared" si="2"/>
        <v>142.67303944315543</v>
      </c>
      <c r="BF11" s="21">
        <f t="shared" si="2"/>
        <v>140.47305539691607</v>
      </c>
      <c r="BG11" s="21">
        <f t="shared" si="2"/>
        <v>130.9038424693986</v>
      </c>
      <c r="BH11" s="21">
        <f t="shared" si="2"/>
        <v>153.1876603695246</v>
      </c>
      <c r="BI11" s="21">
        <f t="shared" si="2"/>
        <v>84.16846811908292</v>
      </c>
      <c r="BJ11" s="21">
        <f t="shared" si="2"/>
        <v>155.34841263157895</v>
      </c>
      <c r="BK11" s="21">
        <f t="shared" si="2"/>
        <v>102.57227689741451</v>
      </c>
      <c r="BL11" s="21">
        <f t="shared" si="2"/>
        <v>161.85675806097828</v>
      </c>
      <c r="BM11" s="21">
        <f t="shared" si="2"/>
        <v>151.98866323377962</v>
      </c>
      <c r="BN11" s="21">
        <f t="shared" si="2"/>
        <v>128.13074492099324</v>
      </c>
      <c r="BO11" s="21">
        <f t="shared" si="2"/>
        <v>172.0459221263698</v>
      </c>
      <c r="BP11" s="21">
        <f t="shared" si="2"/>
        <v>101.40235811460767</v>
      </c>
      <c r="BQ11" s="21">
        <f t="shared" si="2"/>
        <v>175.901063170441</v>
      </c>
      <c r="BR11" s="21">
        <f t="shared" si="2"/>
        <v>163.54276595744682</v>
      </c>
      <c r="BS11" s="21">
        <f t="shared" si="2"/>
        <v>140.25944877399732</v>
      </c>
      <c r="BT11" s="21">
        <f t="shared" si="2"/>
        <v>75.72916256157636</v>
      </c>
      <c r="BU11" s="21">
        <f t="shared" si="2"/>
        <v>129.84426535280662</v>
      </c>
      <c r="BV11" s="21">
        <f t="shared" si="2"/>
        <v>111.14700406687754</v>
      </c>
      <c r="BW11" s="21">
        <f t="shared" si="2"/>
        <v>123.3336052147752</v>
      </c>
      <c r="BX11" s="21">
        <f t="shared" si="2"/>
        <v>138.86054949190816</v>
      </c>
      <c r="BY11" s="21">
        <f t="shared" si="2"/>
        <v>91.77922388059702</v>
      </c>
      <c r="BZ11" s="21">
        <f t="shared" si="2"/>
        <v>174.98339103628172</v>
      </c>
      <c r="CA11" s="7" t="s">
        <v>127</v>
      </c>
      <c r="CB11" s="21">
        <v>10248.68</v>
      </c>
      <c r="CC11" s="21">
        <f aca="true" t="shared" si="3" ref="CC11:CL11">CC12/CC60</f>
        <v>158.11119777158774</v>
      </c>
      <c r="CD11" s="21">
        <f t="shared" si="3"/>
        <v>142.86640077444338</v>
      </c>
      <c r="CE11" s="21">
        <f t="shared" si="3"/>
        <v>142.75584445734185</v>
      </c>
      <c r="CF11" s="21">
        <f t="shared" si="3"/>
        <v>143.67308411214952</v>
      </c>
      <c r="CG11" s="21">
        <f t="shared" si="3"/>
        <v>156.1703619047619</v>
      </c>
      <c r="CH11" s="21">
        <f t="shared" si="3"/>
        <v>154.72949465296708</v>
      </c>
      <c r="CI11" s="21">
        <f t="shared" si="3"/>
        <v>152.90198093659345</v>
      </c>
      <c r="CJ11" s="21">
        <f t="shared" si="3"/>
        <v>153.92260325406758</v>
      </c>
      <c r="CK11" s="21">
        <f t="shared" si="3"/>
        <v>159.51252918287938</v>
      </c>
      <c r="CL11" s="21">
        <f t="shared" si="3"/>
        <v>159.47805489518046</v>
      </c>
      <c r="CM11" s="7" t="s">
        <v>127</v>
      </c>
      <c r="CN11" s="21">
        <v>10248.68</v>
      </c>
      <c r="CO11" s="21">
        <f>CO12/CO60</f>
        <v>0</v>
      </c>
      <c r="CP11" s="21">
        <f>CP12/CP60</f>
        <v>0</v>
      </c>
      <c r="CQ11" s="21">
        <f>CQ12/CQ60</f>
        <v>0</v>
      </c>
      <c r="CR11" s="21">
        <f>CR12/CR60</f>
        <v>0</v>
      </c>
      <c r="CS11" s="21">
        <f>CS12/CS60</f>
        <v>0</v>
      </c>
      <c r="CT11" s="7" t="s">
        <v>127</v>
      </c>
      <c r="CU11" s="21">
        <v>10248.68</v>
      </c>
      <c r="CV11" s="21">
        <v>10248.68</v>
      </c>
      <c r="CW11" s="21">
        <f aca="true" t="shared" si="4" ref="CW11:DR11">CW12/CW60</f>
        <v>165.50891799748788</v>
      </c>
      <c r="CX11" s="21">
        <f t="shared" si="4"/>
        <v>177.52255175327417</v>
      </c>
      <c r="CY11" s="21">
        <f t="shared" si="4"/>
        <v>172.38805333333332</v>
      </c>
      <c r="CZ11" s="21">
        <f t="shared" si="4"/>
        <v>175.11809960408416</v>
      </c>
      <c r="DA11" s="21">
        <f t="shared" si="4"/>
        <v>169.64892403899208</v>
      </c>
      <c r="DB11" s="21">
        <f t="shared" si="4"/>
        <v>162.5830450764171</v>
      </c>
      <c r="DC11" s="21">
        <f t="shared" si="4"/>
        <v>157.16156074288634</v>
      </c>
      <c r="DD11" s="21">
        <f t="shared" si="4"/>
        <v>192.17739766750512</v>
      </c>
      <c r="DE11" s="21">
        <f t="shared" si="4"/>
        <v>162.13415362981192</v>
      </c>
      <c r="DF11" s="21">
        <f t="shared" si="4"/>
        <v>194.8960482374768</v>
      </c>
      <c r="DG11" s="21">
        <f t="shared" si="4"/>
        <v>179.26445392491465</v>
      </c>
      <c r="DH11" s="21">
        <f t="shared" si="4"/>
        <v>166.34832937450514</v>
      </c>
      <c r="DI11" s="21">
        <f t="shared" si="4"/>
        <v>165.04158680282796</v>
      </c>
      <c r="DJ11" s="21">
        <f t="shared" si="4"/>
        <v>151.3837518463811</v>
      </c>
      <c r="DK11" s="21">
        <f t="shared" si="4"/>
        <v>166.82604449267498</v>
      </c>
      <c r="DL11" s="21">
        <f t="shared" si="4"/>
        <v>166.77748759674537</v>
      </c>
      <c r="DM11" s="21">
        <f t="shared" si="4"/>
        <v>159.89188736681885</v>
      </c>
      <c r="DN11" s="21">
        <f t="shared" si="4"/>
        <v>165.92137413622902</v>
      </c>
      <c r="DO11" s="21">
        <f t="shared" si="4"/>
        <v>168.78725848563968</v>
      </c>
      <c r="DP11" s="21">
        <f t="shared" si="4"/>
        <v>162.86662015503873</v>
      </c>
      <c r="DQ11" s="21">
        <f t="shared" si="4"/>
        <v>162.11260802469135</v>
      </c>
      <c r="DR11" s="21">
        <f t="shared" si="4"/>
        <v>168.04175623975223</v>
      </c>
      <c r="DS11" s="7" t="s">
        <v>127</v>
      </c>
      <c r="DT11" s="21">
        <v>10248.68</v>
      </c>
      <c r="DU11" s="21">
        <v>10248.68</v>
      </c>
      <c r="DV11" s="21">
        <f>DV12/DV60</f>
        <v>213.02106235565822</v>
      </c>
      <c r="DW11" s="7" t="s">
        <v>127</v>
      </c>
      <c r="DX11" s="21">
        <v>10248.68</v>
      </c>
      <c r="DY11" s="21">
        <f>DY12/DY60</f>
        <v>146.38067050188454</v>
      </c>
      <c r="DZ11" s="7" t="s">
        <v>127</v>
      </c>
      <c r="EA11" s="19">
        <v>0</v>
      </c>
      <c r="EB11" s="21">
        <v>10248.68</v>
      </c>
      <c r="EC11" s="21">
        <f>EC12/EC60</f>
        <v>150.62358848744643</v>
      </c>
      <c r="ED11" s="7" t="s">
        <v>127</v>
      </c>
      <c r="EE11" s="19"/>
      <c r="EF11" s="21">
        <v>10248.68</v>
      </c>
      <c r="EG11" s="21">
        <f>EG12/EG60</f>
        <v>159.3747213822894</v>
      </c>
      <c r="EH11" s="7" t="s">
        <v>127</v>
      </c>
      <c r="EI11" s="19"/>
      <c r="EJ11" s="21">
        <v>10248.68</v>
      </c>
      <c r="EK11" s="21">
        <f>EK12/EK60</f>
        <v>177.46632034632034</v>
      </c>
      <c r="EL11" s="7" t="s">
        <v>127</v>
      </c>
      <c r="EM11" s="21">
        <v>10248.68</v>
      </c>
      <c r="EN11" s="21">
        <f aca="true" t="shared" si="5" ref="EN11:EX11">EN12/EN60</f>
        <v>145.11405309734513</v>
      </c>
      <c r="EO11" s="21">
        <f t="shared" si="5"/>
        <v>162.93608903020666</v>
      </c>
      <c r="EP11" s="21">
        <f t="shared" si="5"/>
        <v>193.42200786369594</v>
      </c>
      <c r="EQ11" s="21">
        <f t="shared" si="5"/>
        <v>165.63523232323232</v>
      </c>
      <c r="ER11" s="21">
        <f t="shared" si="5"/>
        <v>147.8619296663661</v>
      </c>
      <c r="ES11" s="21">
        <f t="shared" si="5"/>
        <v>103.09506085906851</v>
      </c>
      <c r="ET11" s="21">
        <f t="shared" si="5"/>
        <v>164.71092857142858</v>
      </c>
      <c r="EU11" s="21">
        <f t="shared" si="5"/>
        <v>140.87532646048112</v>
      </c>
      <c r="EV11" s="21">
        <f t="shared" si="5"/>
        <v>163.22442045655635</v>
      </c>
      <c r="EW11" s="21">
        <f t="shared" si="5"/>
        <v>145.27976059221925</v>
      </c>
      <c r="EX11" s="21">
        <f t="shared" si="5"/>
        <v>171.32690039470629</v>
      </c>
      <c r="EY11" s="7" t="s">
        <v>127</v>
      </c>
      <c r="EZ11" s="21">
        <v>10248.68</v>
      </c>
      <c r="FA11" s="21">
        <f aca="true" t="shared" si="6" ref="FA11:FI11">FA12/FA60</f>
        <v>138.23622330460847</v>
      </c>
      <c r="FB11" s="21">
        <f t="shared" si="6"/>
        <v>130.62576739245884</v>
      </c>
      <c r="FC11" s="21">
        <f t="shared" si="6"/>
        <v>159.6505755084379</v>
      </c>
      <c r="FD11" s="21">
        <f t="shared" si="6"/>
        <v>127.37694323144106</v>
      </c>
      <c r="FE11" s="21">
        <f t="shared" si="6"/>
        <v>155.74186576614605</v>
      </c>
      <c r="FF11" s="21">
        <f t="shared" si="6"/>
        <v>162.42680167290337</v>
      </c>
      <c r="FG11" s="21">
        <f t="shared" si="6"/>
        <v>145.48599369085173</v>
      </c>
      <c r="FH11" s="21">
        <f t="shared" si="6"/>
        <v>140.12627421192556</v>
      </c>
      <c r="FI11" s="21">
        <f t="shared" si="6"/>
        <v>157.70569779867495</v>
      </c>
    </row>
    <row r="12" spans="1:165" ht="12.75">
      <c r="A12" s="80"/>
      <c r="B12" s="81"/>
      <c r="C12" s="81"/>
      <c r="D12" s="81"/>
      <c r="E12" s="81"/>
      <c r="F12" s="82"/>
      <c r="G12" s="7" t="s">
        <v>129</v>
      </c>
      <c r="H12" s="8">
        <v>0</v>
      </c>
      <c r="I12" s="21"/>
      <c r="J12" s="21">
        <f>J10*I11</f>
        <v>73790.496</v>
      </c>
      <c r="K12" s="21">
        <f>K10*I11</f>
        <v>73790.496</v>
      </c>
      <c r="L12" s="21">
        <f aca="true" t="shared" si="7" ref="L12:AJ12">L10*10248.68</f>
        <v>73790.496</v>
      </c>
      <c r="M12" s="21">
        <f t="shared" si="7"/>
        <v>73790.496</v>
      </c>
      <c r="N12" s="21">
        <f t="shared" si="7"/>
        <v>73790.496</v>
      </c>
      <c r="O12" s="21">
        <f t="shared" si="7"/>
        <v>73790.496</v>
      </c>
      <c r="P12" s="21">
        <f t="shared" si="7"/>
        <v>73790.496</v>
      </c>
      <c r="Q12" s="21">
        <f t="shared" si="7"/>
        <v>73790.496</v>
      </c>
      <c r="R12" s="21">
        <f t="shared" si="7"/>
        <v>73790.496</v>
      </c>
      <c r="S12" s="21">
        <f t="shared" si="7"/>
        <v>73790.496</v>
      </c>
      <c r="T12" s="21">
        <f t="shared" si="7"/>
        <v>73790.496</v>
      </c>
      <c r="U12" s="21">
        <f t="shared" si="7"/>
        <v>73790.496</v>
      </c>
      <c r="V12" s="21">
        <f t="shared" si="7"/>
        <v>73790.496</v>
      </c>
      <c r="W12" s="21">
        <f t="shared" si="7"/>
        <v>73790.496</v>
      </c>
      <c r="X12" s="21">
        <f t="shared" si="7"/>
        <v>73790.496</v>
      </c>
      <c r="Y12" s="21">
        <f t="shared" si="7"/>
        <v>73790.496</v>
      </c>
      <c r="Z12" s="21">
        <f t="shared" si="7"/>
        <v>73790.496</v>
      </c>
      <c r="AA12" s="21">
        <f t="shared" si="7"/>
        <v>73790.496</v>
      </c>
      <c r="AB12" s="21">
        <f t="shared" si="7"/>
        <v>73790.496</v>
      </c>
      <c r="AC12" s="21">
        <f t="shared" si="7"/>
        <v>73790.496</v>
      </c>
      <c r="AD12" s="21">
        <f t="shared" si="7"/>
        <v>73790.496</v>
      </c>
      <c r="AE12" s="21">
        <f t="shared" si="7"/>
        <v>73790.496</v>
      </c>
      <c r="AF12" s="21">
        <f t="shared" si="7"/>
        <v>73790.496</v>
      </c>
      <c r="AG12" s="21">
        <f t="shared" si="7"/>
        <v>73790.496</v>
      </c>
      <c r="AH12" s="21">
        <f t="shared" si="7"/>
        <v>73790.496</v>
      </c>
      <c r="AI12" s="21">
        <f t="shared" si="7"/>
        <v>73790.496</v>
      </c>
      <c r="AJ12" s="21">
        <f t="shared" si="7"/>
        <v>73790.496</v>
      </c>
      <c r="AK12" s="7" t="s">
        <v>129</v>
      </c>
      <c r="AL12" s="8">
        <v>0</v>
      </c>
      <c r="AM12" s="21"/>
      <c r="AN12" s="39">
        <f>AN10*10248.68</f>
        <v>73790.496</v>
      </c>
      <c r="AO12" s="39">
        <f>AO10*10248.68</f>
        <v>73790.496</v>
      </c>
      <c r="AP12" s="7" t="s">
        <v>129</v>
      </c>
      <c r="AQ12" s="8">
        <v>0</v>
      </c>
      <c r="AR12" s="21"/>
      <c r="AS12" s="21">
        <f aca="true" t="shared" si="8" ref="AS12:AX12">AS10*10248.68</f>
        <v>73790.496</v>
      </c>
      <c r="AT12" s="21">
        <f t="shared" si="8"/>
        <v>73790.496</v>
      </c>
      <c r="AU12" s="21">
        <f t="shared" si="8"/>
        <v>73790.496</v>
      </c>
      <c r="AV12" s="21">
        <f t="shared" si="8"/>
        <v>73790.496</v>
      </c>
      <c r="AW12" s="21">
        <f t="shared" si="8"/>
        <v>73790.496</v>
      </c>
      <c r="AX12" s="21">
        <f t="shared" si="8"/>
        <v>73790.496</v>
      </c>
      <c r="AY12" s="7" t="s">
        <v>129</v>
      </c>
      <c r="AZ12" s="8">
        <v>0</v>
      </c>
      <c r="BA12" s="21"/>
      <c r="BB12" s="21">
        <f aca="true" t="shared" si="9" ref="BB12:BZ12">BB10*10248.68</f>
        <v>73790.496</v>
      </c>
      <c r="BC12" s="21">
        <f t="shared" si="9"/>
        <v>73790.496</v>
      </c>
      <c r="BD12" s="21">
        <f t="shared" si="9"/>
        <v>73790.496</v>
      </c>
      <c r="BE12" s="21">
        <f t="shared" si="9"/>
        <v>73790.496</v>
      </c>
      <c r="BF12" s="21">
        <f t="shared" si="9"/>
        <v>73790.496</v>
      </c>
      <c r="BG12" s="21">
        <f t="shared" si="9"/>
        <v>73790.496</v>
      </c>
      <c r="BH12" s="21">
        <f t="shared" si="9"/>
        <v>73790.496</v>
      </c>
      <c r="BI12" s="21">
        <f t="shared" si="9"/>
        <v>73790.496</v>
      </c>
      <c r="BJ12" s="21">
        <f t="shared" si="9"/>
        <v>73790.496</v>
      </c>
      <c r="BK12" s="21">
        <f t="shared" si="9"/>
        <v>73790.496</v>
      </c>
      <c r="BL12" s="21">
        <f t="shared" si="9"/>
        <v>73790.496</v>
      </c>
      <c r="BM12" s="21">
        <f t="shared" si="9"/>
        <v>73790.496</v>
      </c>
      <c r="BN12" s="21">
        <f t="shared" si="9"/>
        <v>73790.496</v>
      </c>
      <c r="BO12" s="21">
        <f t="shared" si="9"/>
        <v>73790.496</v>
      </c>
      <c r="BP12" s="21">
        <f t="shared" si="9"/>
        <v>73790.496</v>
      </c>
      <c r="BQ12" s="21">
        <f t="shared" si="9"/>
        <v>73790.496</v>
      </c>
      <c r="BR12" s="21">
        <f t="shared" si="9"/>
        <v>73790.496</v>
      </c>
      <c r="BS12" s="21">
        <f t="shared" si="9"/>
        <v>73790.496</v>
      </c>
      <c r="BT12" s="21">
        <f t="shared" si="9"/>
        <v>73790.496</v>
      </c>
      <c r="BU12" s="21">
        <f t="shared" si="9"/>
        <v>73790.496</v>
      </c>
      <c r="BV12" s="21">
        <f t="shared" si="9"/>
        <v>73790.496</v>
      </c>
      <c r="BW12" s="21">
        <f t="shared" si="9"/>
        <v>73790.496</v>
      </c>
      <c r="BX12" s="21">
        <f t="shared" si="9"/>
        <v>73790.496</v>
      </c>
      <c r="BY12" s="21">
        <f t="shared" si="9"/>
        <v>73790.496</v>
      </c>
      <c r="BZ12" s="21">
        <f t="shared" si="9"/>
        <v>73790.496</v>
      </c>
      <c r="CA12" s="7" t="s">
        <v>129</v>
      </c>
      <c r="CB12" s="21"/>
      <c r="CC12" s="21">
        <f aca="true" t="shared" si="10" ref="CC12:CL12">CC10*10248.68</f>
        <v>73790.496</v>
      </c>
      <c r="CD12" s="21">
        <f t="shared" si="10"/>
        <v>73790.496</v>
      </c>
      <c r="CE12" s="21">
        <f t="shared" si="10"/>
        <v>73790.496</v>
      </c>
      <c r="CF12" s="21">
        <f t="shared" si="10"/>
        <v>73790.496</v>
      </c>
      <c r="CG12" s="21">
        <f t="shared" si="10"/>
        <v>73790.496</v>
      </c>
      <c r="CH12" s="21">
        <f t="shared" si="10"/>
        <v>73790.496</v>
      </c>
      <c r="CI12" s="21">
        <f t="shared" si="10"/>
        <v>73790.496</v>
      </c>
      <c r="CJ12" s="21">
        <f t="shared" si="10"/>
        <v>73790.496</v>
      </c>
      <c r="CK12" s="21">
        <f t="shared" si="10"/>
        <v>73790.496</v>
      </c>
      <c r="CL12" s="21">
        <f t="shared" si="10"/>
        <v>73790.496</v>
      </c>
      <c r="CM12" s="7" t="s">
        <v>129</v>
      </c>
      <c r="CN12" s="21"/>
      <c r="CO12" s="21">
        <f>CO10*10248.68</f>
        <v>0</v>
      </c>
      <c r="CP12" s="21">
        <f>CP10*10248.68</f>
        <v>0</v>
      </c>
      <c r="CQ12" s="21">
        <f>CQ10*10248.68</f>
        <v>0</v>
      </c>
      <c r="CR12" s="21">
        <f>CR10*10248.68</f>
        <v>0</v>
      </c>
      <c r="CS12" s="21">
        <f>CS10*10248.68</f>
        <v>0</v>
      </c>
      <c r="CT12" s="7" t="s">
        <v>129</v>
      </c>
      <c r="CU12" s="21"/>
      <c r="CV12" s="21"/>
      <c r="CW12" s="21">
        <f>CW10*10248.68</f>
        <v>92238.12</v>
      </c>
      <c r="CX12" s="21">
        <f>CX10*10248.68</f>
        <v>84039.17599999999</v>
      </c>
      <c r="CY12" s="21">
        <f aca="true" t="shared" si="11" ref="CY12:DR12">CY10*10248.68</f>
        <v>84039.17599999999</v>
      </c>
      <c r="CZ12" s="21">
        <f t="shared" si="11"/>
        <v>84039.17599999999</v>
      </c>
      <c r="DA12" s="21">
        <f t="shared" si="11"/>
        <v>92238.12</v>
      </c>
      <c r="DB12" s="21">
        <f t="shared" si="11"/>
        <v>84039.17599999999</v>
      </c>
      <c r="DC12" s="21">
        <f t="shared" si="11"/>
        <v>92238.12</v>
      </c>
      <c r="DD12" s="21">
        <f t="shared" si="11"/>
        <v>84039.17599999999</v>
      </c>
      <c r="DE12" s="21">
        <f t="shared" si="11"/>
        <v>92238.12</v>
      </c>
      <c r="DF12" s="21">
        <f t="shared" si="11"/>
        <v>84039.17599999999</v>
      </c>
      <c r="DG12" s="21">
        <f t="shared" si="11"/>
        <v>84039.17599999999</v>
      </c>
      <c r="DH12" s="21">
        <f t="shared" si="11"/>
        <v>84039.17599999999</v>
      </c>
      <c r="DI12" s="21">
        <f t="shared" si="11"/>
        <v>84039.17599999999</v>
      </c>
      <c r="DJ12" s="21">
        <f t="shared" si="11"/>
        <v>92238.12</v>
      </c>
      <c r="DK12" s="21">
        <f t="shared" si="11"/>
        <v>92238.12</v>
      </c>
      <c r="DL12" s="21">
        <f t="shared" si="11"/>
        <v>84039.17599999999</v>
      </c>
      <c r="DM12" s="21">
        <f t="shared" si="11"/>
        <v>84039.17599999999</v>
      </c>
      <c r="DN12" s="21">
        <f t="shared" si="11"/>
        <v>84039.17599999999</v>
      </c>
      <c r="DO12" s="21">
        <f t="shared" si="11"/>
        <v>84039.17599999999</v>
      </c>
      <c r="DP12" s="21">
        <f t="shared" si="11"/>
        <v>84039.17599999999</v>
      </c>
      <c r="DQ12" s="21">
        <f t="shared" si="11"/>
        <v>84039.17599999999</v>
      </c>
      <c r="DR12" s="21">
        <f t="shared" si="11"/>
        <v>92238.12</v>
      </c>
      <c r="DS12" s="7" t="s">
        <v>129</v>
      </c>
      <c r="DT12" s="21"/>
      <c r="DU12" s="21"/>
      <c r="DV12" s="21">
        <f>DV10*10248.68</f>
        <v>73790.496</v>
      </c>
      <c r="DW12" s="7" t="s">
        <v>129</v>
      </c>
      <c r="DX12" s="21"/>
      <c r="DY12" s="21">
        <f>DY10*10248.68</f>
        <v>73790.496</v>
      </c>
      <c r="DZ12" s="7" t="s">
        <v>129</v>
      </c>
      <c r="EA12" s="19">
        <v>0</v>
      </c>
      <c r="EB12" s="21"/>
      <c r="EC12" s="21">
        <f>EC10*10248.68</f>
        <v>73790.496</v>
      </c>
      <c r="ED12" s="7" t="s">
        <v>129</v>
      </c>
      <c r="EE12" s="19"/>
      <c r="EF12" s="21"/>
      <c r="EG12" s="21">
        <f>EG10*10248.68</f>
        <v>73790.496</v>
      </c>
      <c r="EH12" s="7" t="s">
        <v>129</v>
      </c>
      <c r="EI12" s="19"/>
      <c r="EJ12" s="21"/>
      <c r="EK12" s="21">
        <f>EK10*10248.68</f>
        <v>73790.496</v>
      </c>
      <c r="EL12" s="7" t="s">
        <v>129</v>
      </c>
      <c r="EM12" s="21"/>
      <c r="EN12" s="21">
        <f aca="true" t="shared" si="12" ref="EN12:EX12">EN10*10248.68</f>
        <v>81989.44</v>
      </c>
      <c r="EO12" s="21">
        <f t="shared" si="12"/>
        <v>92238.12</v>
      </c>
      <c r="EP12" s="21">
        <f t="shared" si="12"/>
        <v>73790.496</v>
      </c>
      <c r="EQ12" s="21">
        <f t="shared" si="12"/>
        <v>73790.496</v>
      </c>
      <c r="ER12" s="21">
        <f t="shared" si="12"/>
        <v>81989.44</v>
      </c>
      <c r="ES12" s="21">
        <f t="shared" si="12"/>
        <v>102486.8</v>
      </c>
      <c r="ET12" s="21">
        <f t="shared" si="12"/>
        <v>73790.496</v>
      </c>
      <c r="EU12" s="21">
        <f t="shared" si="12"/>
        <v>73790.496</v>
      </c>
      <c r="EV12" s="21">
        <f t="shared" si="12"/>
        <v>92238.12</v>
      </c>
      <c r="EW12" s="21">
        <f t="shared" si="12"/>
        <v>92238.12</v>
      </c>
      <c r="EX12" s="21">
        <f t="shared" si="12"/>
        <v>73790.496</v>
      </c>
      <c r="EY12" s="7" t="s">
        <v>129</v>
      </c>
      <c r="EZ12" s="21"/>
      <c r="FA12" s="21">
        <f aca="true" t="shared" si="13" ref="FA12:FI12">FA10*10248.68</f>
        <v>73790.496</v>
      </c>
      <c r="FB12" s="21">
        <f t="shared" si="13"/>
        <v>73790.496</v>
      </c>
      <c r="FC12" s="21">
        <f t="shared" si="13"/>
        <v>73790.496</v>
      </c>
      <c r="FD12" s="21">
        <f t="shared" si="13"/>
        <v>75840.232</v>
      </c>
      <c r="FE12" s="21">
        <f t="shared" si="13"/>
        <v>73790.496</v>
      </c>
      <c r="FF12" s="21">
        <f t="shared" si="13"/>
        <v>73790.496</v>
      </c>
      <c r="FG12" s="21">
        <f t="shared" si="13"/>
        <v>73790.496</v>
      </c>
      <c r="FH12" s="21">
        <f t="shared" si="13"/>
        <v>73790.496</v>
      </c>
      <c r="FI12" s="21">
        <f t="shared" si="13"/>
        <v>73790.496</v>
      </c>
    </row>
    <row r="13" spans="1:165" ht="12.75">
      <c r="A13" s="83"/>
      <c r="B13" s="84"/>
      <c r="C13" s="84"/>
      <c r="D13" s="84"/>
      <c r="E13" s="84"/>
      <c r="F13" s="85"/>
      <c r="G13" s="7" t="s">
        <v>130</v>
      </c>
      <c r="H13" s="8">
        <v>0</v>
      </c>
      <c r="I13" s="2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7" t="s">
        <v>130</v>
      </c>
      <c r="AL13" s="8">
        <v>0</v>
      </c>
      <c r="AM13" s="21"/>
      <c r="AN13" s="39"/>
      <c r="AO13" s="39"/>
      <c r="AP13" s="7" t="s">
        <v>130</v>
      </c>
      <c r="AQ13" s="8">
        <v>0</v>
      </c>
      <c r="AR13" s="21"/>
      <c r="AS13" s="20"/>
      <c r="AT13" s="20"/>
      <c r="AU13" s="20"/>
      <c r="AV13" s="20"/>
      <c r="AW13" s="20"/>
      <c r="AX13" s="20"/>
      <c r="AY13" s="7" t="s">
        <v>130</v>
      </c>
      <c r="AZ13" s="8">
        <v>0</v>
      </c>
      <c r="BA13" s="21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7" t="s">
        <v>130</v>
      </c>
      <c r="CB13" s="21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7" t="s">
        <v>130</v>
      </c>
      <c r="CN13" s="21"/>
      <c r="CO13" s="20"/>
      <c r="CP13" s="20"/>
      <c r="CQ13" s="20"/>
      <c r="CR13" s="20"/>
      <c r="CS13" s="20"/>
      <c r="CT13" s="7" t="s">
        <v>130</v>
      </c>
      <c r="CU13" s="21"/>
      <c r="CV13" s="21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7" t="s">
        <v>130</v>
      </c>
      <c r="DT13" s="21"/>
      <c r="DU13" s="21"/>
      <c r="DV13" s="20"/>
      <c r="DW13" s="7" t="s">
        <v>130</v>
      </c>
      <c r="DX13" s="21"/>
      <c r="DY13" s="20"/>
      <c r="DZ13" s="7" t="s">
        <v>130</v>
      </c>
      <c r="EA13" s="19">
        <v>0</v>
      </c>
      <c r="EB13" s="21"/>
      <c r="EC13" s="20"/>
      <c r="ED13" s="7" t="s">
        <v>130</v>
      </c>
      <c r="EE13" s="19"/>
      <c r="EF13" s="21"/>
      <c r="EG13" s="20"/>
      <c r="EH13" s="7" t="s">
        <v>130</v>
      </c>
      <c r="EI13" s="19"/>
      <c r="EJ13" s="21"/>
      <c r="EK13" s="20"/>
      <c r="EL13" s="7" t="s">
        <v>130</v>
      </c>
      <c r="EM13" s="21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7" t="s">
        <v>130</v>
      </c>
      <c r="EZ13" s="21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ht="12.75">
      <c r="A14" s="64" t="s">
        <v>131</v>
      </c>
      <c r="B14" s="65"/>
      <c r="C14" s="65"/>
      <c r="D14" s="65"/>
      <c r="E14" s="65"/>
      <c r="F14" s="66"/>
      <c r="G14" s="7" t="s">
        <v>133</v>
      </c>
      <c r="H14" s="8">
        <v>0</v>
      </c>
      <c r="I14" s="21"/>
      <c r="J14" s="21">
        <v>14</v>
      </c>
      <c r="K14" s="21">
        <v>14</v>
      </c>
      <c r="L14" s="21">
        <v>14</v>
      </c>
      <c r="M14" s="21">
        <v>14</v>
      </c>
      <c r="N14" s="21">
        <v>14</v>
      </c>
      <c r="O14" s="21">
        <v>14</v>
      </c>
      <c r="P14" s="21">
        <v>14</v>
      </c>
      <c r="Q14" s="21">
        <v>14</v>
      </c>
      <c r="R14" s="21">
        <v>14</v>
      </c>
      <c r="S14" s="21">
        <v>14</v>
      </c>
      <c r="T14" s="21">
        <v>14</v>
      </c>
      <c r="U14" s="21">
        <v>14</v>
      </c>
      <c r="V14" s="21">
        <v>14</v>
      </c>
      <c r="W14" s="21">
        <v>14</v>
      </c>
      <c r="X14" s="21">
        <v>14</v>
      </c>
      <c r="Y14" s="21">
        <v>14</v>
      </c>
      <c r="Z14" s="21">
        <v>14</v>
      </c>
      <c r="AA14" s="21">
        <v>14</v>
      </c>
      <c r="AB14" s="21">
        <v>14</v>
      </c>
      <c r="AC14" s="21">
        <v>14</v>
      </c>
      <c r="AD14" s="21">
        <v>14</v>
      </c>
      <c r="AE14" s="21">
        <v>14</v>
      </c>
      <c r="AF14" s="21">
        <v>14</v>
      </c>
      <c r="AG14" s="21">
        <v>14</v>
      </c>
      <c r="AH14" s="21">
        <v>14</v>
      </c>
      <c r="AI14" s="21">
        <v>14</v>
      </c>
      <c r="AJ14" s="21">
        <v>14</v>
      </c>
      <c r="AK14" s="7" t="s">
        <v>133</v>
      </c>
      <c r="AL14" s="8">
        <v>0</v>
      </c>
      <c r="AM14" s="21"/>
      <c r="AN14" s="21">
        <v>13.3</v>
      </c>
      <c r="AO14" s="21">
        <v>13.3</v>
      </c>
      <c r="AP14" s="7" t="s">
        <v>133</v>
      </c>
      <c r="AQ14" s="8">
        <v>0</v>
      </c>
      <c r="AR14" s="21"/>
      <c r="AS14" s="21">
        <v>14</v>
      </c>
      <c r="AT14" s="21">
        <v>14</v>
      </c>
      <c r="AU14" s="21">
        <v>14</v>
      </c>
      <c r="AV14" s="21">
        <v>14</v>
      </c>
      <c r="AW14" s="21">
        <v>14</v>
      </c>
      <c r="AX14" s="21">
        <v>14</v>
      </c>
      <c r="AY14" s="7" t="s">
        <v>133</v>
      </c>
      <c r="AZ14" s="8">
        <v>0</v>
      </c>
      <c r="BA14" s="21"/>
      <c r="BB14" s="21">
        <v>14</v>
      </c>
      <c r="BC14" s="21">
        <v>14</v>
      </c>
      <c r="BD14" s="21">
        <v>14</v>
      </c>
      <c r="BE14" s="21">
        <v>14</v>
      </c>
      <c r="BF14" s="21">
        <v>14</v>
      </c>
      <c r="BG14" s="21">
        <v>14</v>
      </c>
      <c r="BH14" s="21">
        <v>14</v>
      </c>
      <c r="BI14" s="21">
        <v>14</v>
      </c>
      <c r="BJ14" s="21">
        <v>14</v>
      </c>
      <c r="BK14" s="21">
        <v>14</v>
      </c>
      <c r="BL14" s="21">
        <v>14</v>
      </c>
      <c r="BM14" s="21">
        <v>14</v>
      </c>
      <c r="BN14" s="21">
        <v>14</v>
      </c>
      <c r="BO14" s="21">
        <v>14</v>
      </c>
      <c r="BP14" s="21">
        <v>14</v>
      </c>
      <c r="BQ14" s="21">
        <v>14</v>
      </c>
      <c r="BR14" s="21">
        <v>14</v>
      </c>
      <c r="BS14" s="21">
        <v>14</v>
      </c>
      <c r="BT14" s="21">
        <v>14</v>
      </c>
      <c r="BU14" s="21">
        <v>14</v>
      </c>
      <c r="BV14" s="21">
        <v>14</v>
      </c>
      <c r="BW14" s="21">
        <v>14</v>
      </c>
      <c r="BX14" s="21">
        <v>14</v>
      </c>
      <c r="BY14" s="21">
        <v>14</v>
      </c>
      <c r="BZ14" s="21">
        <v>14</v>
      </c>
      <c r="CA14" s="7" t="s">
        <v>133</v>
      </c>
      <c r="CB14" s="21"/>
      <c r="CC14" s="21">
        <v>14</v>
      </c>
      <c r="CD14" s="21">
        <v>14</v>
      </c>
      <c r="CE14" s="21">
        <v>14</v>
      </c>
      <c r="CF14" s="21">
        <v>14</v>
      </c>
      <c r="CG14" s="21">
        <v>14</v>
      </c>
      <c r="CH14" s="21">
        <v>14</v>
      </c>
      <c r="CI14" s="21">
        <v>14</v>
      </c>
      <c r="CJ14" s="21">
        <v>14</v>
      </c>
      <c r="CK14" s="21">
        <v>14</v>
      </c>
      <c r="CL14" s="21">
        <v>14</v>
      </c>
      <c r="CM14" s="7" t="s">
        <v>133</v>
      </c>
      <c r="CN14" s="21"/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7" t="s">
        <v>133</v>
      </c>
      <c r="CU14" s="21"/>
      <c r="CV14" s="21"/>
      <c r="CW14" s="21">
        <v>18</v>
      </c>
      <c r="CX14" s="21">
        <v>14</v>
      </c>
      <c r="CY14" s="21">
        <v>16</v>
      </c>
      <c r="CZ14" s="21">
        <v>14</v>
      </c>
      <c r="DA14" s="21">
        <v>16</v>
      </c>
      <c r="DB14" s="21">
        <v>16</v>
      </c>
      <c r="DC14" s="21">
        <v>20</v>
      </c>
      <c r="DD14" s="21">
        <v>14</v>
      </c>
      <c r="DE14" s="21">
        <v>20</v>
      </c>
      <c r="DF14" s="21">
        <v>14</v>
      </c>
      <c r="DG14" s="21">
        <v>14</v>
      </c>
      <c r="DH14" s="21">
        <v>16</v>
      </c>
      <c r="DI14" s="21">
        <v>16</v>
      </c>
      <c r="DJ14" s="21">
        <v>20</v>
      </c>
      <c r="DK14" s="21">
        <v>16</v>
      </c>
      <c r="DL14" s="21">
        <v>16</v>
      </c>
      <c r="DM14" s="21">
        <v>16</v>
      </c>
      <c r="DN14" s="21">
        <v>16</v>
      </c>
      <c r="DO14" s="21">
        <v>16</v>
      </c>
      <c r="DP14" s="21">
        <v>16</v>
      </c>
      <c r="DQ14" s="21">
        <v>16</v>
      </c>
      <c r="DR14" s="21">
        <v>16</v>
      </c>
      <c r="DS14" s="7" t="s">
        <v>133</v>
      </c>
      <c r="DT14" s="21"/>
      <c r="DU14" s="21"/>
      <c r="DV14" s="21">
        <v>14</v>
      </c>
      <c r="DW14" s="7" t="s">
        <v>133</v>
      </c>
      <c r="DX14" s="21"/>
      <c r="DY14" s="21">
        <v>14</v>
      </c>
      <c r="DZ14" s="7" t="s">
        <v>133</v>
      </c>
      <c r="EA14" s="19">
        <v>0</v>
      </c>
      <c r="EB14" s="21"/>
      <c r="EC14" s="21">
        <v>14</v>
      </c>
      <c r="ED14" s="7" t="s">
        <v>133</v>
      </c>
      <c r="EE14" s="19"/>
      <c r="EF14" s="21"/>
      <c r="EG14" s="21">
        <v>14</v>
      </c>
      <c r="EH14" s="7" t="s">
        <v>133</v>
      </c>
      <c r="EI14" s="19"/>
      <c r="EJ14" s="21"/>
      <c r="EK14" s="21">
        <v>14</v>
      </c>
      <c r="EL14" s="7" t="s">
        <v>133</v>
      </c>
      <c r="EM14" s="21"/>
      <c r="EN14" s="21">
        <v>18</v>
      </c>
      <c r="EO14" s="21">
        <v>16</v>
      </c>
      <c r="EP14" s="21">
        <v>14</v>
      </c>
      <c r="EQ14" s="21">
        <v>16</v>
      </c>
      <c r="ER14" s="21">
        <v>16</v>
      </c>
      <c r="ES14" s="21">
        <v>28</v>
      </c>
      <c r="ET14" s="21">
        <v>16</v>
      </c>
      <c r="EU14" s="21">
        <v>16</v>
      </c>
      <c r="EV14" s="21">
        <v>16</v>
      </c>
      <c r="EW14" s="21">
        <v>16</v>
      </c>
      <c r="EX14" s="21">
        <v>16</v>
      </c>
      <c r="EY14" s="7" t="s">
        <v>133</v>
      </c>
      <c r="EZ14" s="21"/>
      <c r="FA14" s="21">
        <v>16</v>
      </c>
      <c r="FB14" s="21">
        <v>14</v>
      </c>
      <c r="FC14" s="21">
        <v>14</v>
      </c>
      <c r="FD14" s="21">
        <v>16</v>
      </c>
      <c r="FE14" s="21">
        <v>14</v>
      </c>
      <c r="FF14" s="21">
        <v>14</v>
      </c>
      <c r="FG14" s="21">
        <v>14</v>
      </c>
      <c r="FH14" s="21">
        <v>15</v>
      </c>
      <c r="FI14" s="21">
        <v>14</v>
      </c>
    </row>
    <row r="15" spans="1:165" ht="16.5" customHeight="1">
      <c r="A15" s="67"/>
      <c r="B15" s="68"/>
      <c r="C15" s="68"/>
      <c r="D15" s="68"/>
      <c r="E15" s="68"/>
      <c r="F15" s="69"/>
      <c r="G15" s="7" t="s">
        <v>127</v>
      </c>
      <c r="H15" s="6">
        <v>0</v>
      </c>
      <c r="I15" s="39">
        <v>2361.59</v>
      </c>
      <c r="J15" s="21">
        <f aca="true" t="shared" si="14" ref="J15:AJ15">J16/J60</f>
        <v>68.50861997513469</v>
      </c>
      <c r="K15" s="21">
        <f t="shared" si="14"/>
        <v>55.933446117408224</v>
      </c>
      <c r="L15" s="21">
        <f t="shared" si="14"/>
        <v>45.697664132688324</v>
      </c>
      <c r="M15" s="21">
        <f t="shared" si="14"/>
        <v>71.67192716236723</v>
      </c>
      <c r="N15" s="21">
        <f t="shared" si="14"/>
        <v>77.42918032786886</v>
      </c>
      <c r="O15" s="21">
        <f t="shared" si="14"/>
        <v>24.24808214154749</v>
      </c>
      <c r="P15" s="21">
        <f t="shared" si="14"/>
        <v>56.73002745367194</v>
      </c>
      <c r="Q15" s="21">
        <f t="shared" si="14"/>
        <v>56.95479758828596</v>
      </c>
      <c r="R15" s="21">
        <f t="shared" si="14"/>
        <v>59.873705179282865</v>
      </c>
      <c r="S15" s="21">
        <f t="shared" si="14"/>
        <v>58.57948263642807</v>
      </c>
      <c r="T15" s="21">
        <f t="shared" si="14"/>
        <v>54.80235372120007</v>
      </c>
      <c r="U15" s="21">
        <f t="shared" si="14"/>
        <v>95.55566473988439</v>
      </c>
      <c r="V15" s="21">
        <f t="shared" si="14"/>
        <v>40.868059332509276</v>
      </c>
      <c r="W15" s="21">
        <f t="shared" si="14"/>
        <v>78.64476688867745</v>
      </c>
      <c r="X15" s="21">
        <f t="shared" si="14"/>
        <v>37.31210924274912</v>
      </c>
      <c r="Y15" s="21">
        <f t="shared" si="14"/>
        <v>52.99288347491586</v>
      </c>
      <c r="Z15" s="21">
        <f t="shared" si="14"/>
        <v>52.97590129786893</v>
      </c>
      <c r="AA15" s="21">
        <f t="shared" si="14"/>
        <v>57.01372650456976</v>
      </c>
      <c r="AB15" s="21">
        <f t="shared" si="14"/>
        <v>71.11692837169285</v>
      </c>
      <c r="AC15" s="21">
        <f t="shared" si="14"/>
        <v>52.23105845181675</v>
      </c>
      <c r="AD15" s="21">
        <f t="shared" si="14"/>
        <v>63.216558317399624</v>
      </c>
      <c r="AE15" s="21">
        <f t="shared" si="14"/>
        <v>45.39648496498696</v>
      </c>
      <c r="AF15" s="21">
        <f t="shared" si="14"/>
        <v>67.11786439301665</v>
      </c>
      <c r="AG15" s="21">
        <f t="shared" si="14"/>
        <v>58.72515097690942</v>
      </c>
      <c r="AH15" s="21">
        <f t="shared" si="14"/>
        <v>77.10415111940299</v>
      </c>
      <c r="AI15" s="21">
        <f t="shared" si="14"/>
        <v>72.28303454306953</v>
      </c>
      <c r="AJ15" s="21">
        <f t="shared" si="14"/>
        <v>65.48278867102397</v>
      </c>
      <c r="AK15" s="7" t="s">
        <v>127</v>
      </c>
      <c r="AL15" s="6">
        <v>0</v>
      </c>
      <c r="AM15" s="39">
        <v>2361.59</v>
      </c>
      <c r="AN15" s="39">
        <f>AN16/AN60</f>
        <v>60.858645611315644</v>
      </c>
      <c r="AO15" s="39">
        <f>AO16/AO60</f>
        <v>68.31045454545455</v>
      </c>
      <c r="AP15" s="7" t="s">
        <v>127</v>
      </c>
      <c r="AQ15" s="6">
        <v>0</v>
      </c>
      <c r="AR15" s="39">
        <v>2361.59</v>
      </c>
      <c r="AS15" s="21">
        <f aca="true" t="shared" si="15" ref="AS15:AX15">AS16/AS60</f>
        <v>72.52085983768372</v>
      </c>
      <c r="AT15" s="21">
        <f t="shared" si="15"/>
        <v>72.76025528169015</v>
      </c>
      <c r="AU15" s="21">
        <f t="shared" si="15"/>
        <v>70.97951910691285</v>
      </c>
      <c r="AV15" s="21">
        <f t="shared" si="15"/>
        <v>69.91385070839502</v>
      </c>
      <c r="AW15" s="21">
        <f t="shared" si="15"/>
        <v>72.25144230769232</v>
      </c>
      <c r="AX15" s="21">
        <f t="shared" si="15"/>
        <v>71.43962834917892</v>
      </c>
      <c r="AY15" s="7" t="s">
        <v>127</v>
      </c>
      <c r="AZ15" s="6">
        <v>0</v>
      </c>
      <c r="BA15" s="39">
        <v>2361.59</v>
      </c>
      <c r="BB15" s="21">
        <f aca="true" t="shared" si="16" ref="BB15:BZ15">BB16/BB60</f>
        <v>72.52085983768372</v>
      </c>
      <c r="BC15" s="21">
        <f t="shared" si="16"/>
        <v>71.54784678640986</v>
      </c>
      <c r="BD15" s="21">
        <f t="shared" si="16"/>
        <v>70.96428418115477</v>
      </c>
      <c r="BE15" s="21">
        <f t="shared" si="16"/>
        <v>63.92548337200309</v>
      </c>
      <c r="BF15" s="21">
        <f t="shared" si="16"/>
        <v>62.93976775176091</v>
      </c>
      <c r="BG15" s="21">
        <f t="shared" si="16"/>
        <v>58.652226361539824</v>
      </c>
      <c r="BH15" s="21">
        <f t="shared" si="16"/>
        <v>68.63662030309322</v>
      </c>
      <c r="BI15" s="21">
        <f t="shared" si="16"/>
        <v>37.712170639899625</v>
      </c>
      <c r="BJ15" s="21">
        <f t="shared" si="16"/>
        <v>69.60475789473685</v>
      </c>
      <c r="BK15" s="21">
        <f t="shared" si="16"/>
        <v>45.958103975535174</v>
      </c>
      <c r="BL15" s="21">
        <f t="shared" si="16"/>
        <v>72.52085983768372</v>
      </c>
      <c r="BM15" s="21">
        <f t="shared" si="16"/>
        <v>68.09940267765191</v>
      </c>
      <c r="BN15" s="21">
        <f t="shared" si="16"/>
        <v>57.40972391040112</v>
      </c>
      <c r="BO15" s="21">
        <f t="shared" si="16"/>
        <v>77.0861739333178</v>
      </c>
      <c r="BP15" s="21">
        <f t="shared" si="16"/>
        <v>45.4339150748935</v>
      </c>
      <c r="BQ15" s="21">
        <f t="shared" si="16"/>
        <v>78.81349225268177</v>
      </c>
      <c r="BR15" s="21">
        <f t="shared" si="16"/>
        <v>73.27628546099291</v>
      </c>
      <c r="BS15" s="21">
        <f t="shared" si="16"/>
        <v>62.8440600646265</v>
      </c>
      <c r="BT15" s="21">
        <f t="shared" si="16"/>
        <v>33.9308908045977</v>
      </c>
      <c r="BU15" s="21">
        <f t="shared" si="16"/>
        <v>58.17747668484956</v>
      </c>
      <c r="BV15" s="21">
        <f t="shared" si="16"/>
        <v>49.80006025003766</v>
      </c>
      <c r="BW15" s="21">
        <f t="shared" si="16"/>
        <v>55.260337623265926</v>
      </c>
      <c r="BX15" s="21">
        <f t="shared" si="16"/>
        <v>62.21727512231841</v>
      </c>
      <c r="BY15" s="21">
        <f t="shared" si="16"/>
        <v>41.12221393034826</v>
      </c>
      <c r="BZ15" s="21">
        <f t="shared" si="16"/>
        <v>78.4023239269623</v>
      </c>
      <c r="CA15" s="7" t="s">
        <v>127</v>
      </c>
      <c r="CB15" s="39">
        <v>2361.59</v>
      </c>
      <c r="CC15" s="21">
        <f aca="true" t="shared" si="17" ref="CC15:CL15">CC16/CC60</f>
        <v>70.84263981144204</v>
      </c>
      <c r="CD15" s="21">
        <f t="shared" si="17"/>
        <v>64.01212003872217</v>
      </c>
      <c r="CE15" s="21">
        <f t="shared" si="17"/>
        <v>63.96258463919521</v>
      </c>
      <c r="CF15" s="21">
        <f t="shared" si="17"/>
        <v>64.37355919003116</v>
      </c>
      <c r="CG15" s="21">
        <f t="shared" si="17"/>
        <v>69.97303703703705</v>
      </c>
      <c r="CH15" s="21">
        <f t="shared" si="17"/>
        <v>69.32744810232754</v>
      </c>
      <c r="CI15" s="21">
        <f t="shared" si="17"/>
        <v>68.50861997513469</v>
      </c>
      <c r="CJ15" s="21">
        <f t="shared" si="17"/>
        <v>68.96591572799333</v>
      </c>
      <c r="CK15" s="21">
        <f t="shared" si="17"/>
        <v>71.47051448335495</v>
      </c>
      <c r="CL15" s="21">
        <f t="shared" si="17"/>
        <v>71.45506807866869</v>
      </c>
      <c r="CM15" s="7" t="s">
        <v>127</v>
      </c>
      <c r="CN15" s="39">
        <v>2361.59</v>
      </c>
      <c r="CO15" s="21">
        <f>CO16/CO60</f>
        <v>0</v>
      </c>
      <c r="CP15" s="21">
        <f>CP16/CP60</f>
        <v>0</v>
      </c>
      <c r="CQ15" s="21">
        <f>CQ16/CQ60</f>
        <v>0</v>
      </c>
      <c r="CR15" s="21">
        <f>CR16/CR60</f>
        <v>0</v>
      </c>
      <c r="CS15" s="21">
        <f>CS16/CS60</f>
        <v>0</v>
      </c>
      <c r="CT15" s="7" t="s">
        <v>127</v>
      </c>
      <c r="CU15" s="39">
        <v>2361.59</v>
      </c>
      <c r="CV15" s="39">
        <v>2361.59</v>
      </c>
      <c r="CW15" s="21">
        <f aca="true" t="shared" si="18" ref="CW15:DR15">CW16/CW60</f>
        <v>76.27600933070161</v>
      </c>
      <c r="CX15" s="21">
        <f t="shared" si="18"/>
        <v>69.84000844951416</v>
      </c>
      <c r="CY15" s="21">
        <f t="shared" si="18"/>
        <v>77.50859487179487</v>
      </c>
      <c r="CZ15" s="21">
        <f t="shared" si="18"/>
        <v>68.89406126276309</v>
      </c>
      <c r="DA15" s="21">
        <f t="shared" si="18"/>
        <v>69.49685488320765</v>
      </c>
      <c r="DB15" s="21">
        <f t="shared" si="18"/>
        <v>73.10009673050881</v>
      </c>
      <c r="DC15" s="21">
        <f t="shared" si="18"/>
        <v>80.47674220480492</v>
      </c>
      <c r="DD15" s="21">
        <f t="shared" si="18"/>
        <v>75.60544248799451</v>
      </c>
      <c r="DE15" s="21">
        <f t="shared" si="18"/>
        <v>83.02302689400598</v>
      </c>
      <c r="DF15" s="21">
        <f t="shared" si="18"/>
        <v>76.67500000000001</v>
      </c>
      <c r="DG15" s="21">
        <f t="shared" si="18"/>
        <v>70.52529863481229</v>
      </c>
      <c r="DH15" s="21">
        <f t="shared" si="18"/>
        <v>74.79303246239114</v>
      </c>
      <c r="DI15" s="21">
        <f t="shared" si="18"/>
        <v>74.20549882168108</v>
      </c>
      <c r="DJ15" s="21">
        <f t="shared" si="18"/>
        <v>77.51813556540293</v>
      </c>
      <c r="DK15" s="21">
        <f t="shared" si="18"/>
        <v>68.34045939591248</v>
      </c>
      <c r="DL15" s="21">
        <f t="shared" si="18"/>
        <v>74.98598928358803</v>
      </c>
      <c r="DM15" s="21">
        <f t="shared" si="18"/>
        <v>71.89010654490107</v>
      </c>
      <c r="DN15" s="21">
        <f t="shared" si="18"/>
        <v>74.60106614017769</v>
      </c>
      <c r="DO15" s="21">
        <f t="shared" si="18"/>
        <v>75.8896163888331</v>
      </c>
      <c r="DP15" s="21">
        <f t="shared" si="18"/>
        <v>73.2275968992248</v>
      </c>
      <c r="DQ15" s="21">
        <f t="shared" si="18"/>
        <v>72.88858024691359</v>
      </c>
      <c r="DR15" s="21">
        <f t="shared" si="18"/>
        <v>68.83847695390783</v>
      </c>
      <c r="DS15" s="7" t="s">
        <v>127</v>
      </c>
      <c r="DT15" s="39">
        <v>2361.59</v>
      </c>
      <c r="DU15" s="39">
        <v>2361.59</v>
      </c>
      <c r="DV15" s="21">
        <f>DV16/DV60</f>
        <v>95.44532332563512</v>
      </c>
      <c r="DW15" s="7" t="s">
        <v>127</v>
      </c>
      <c r="DX15" s="39">
        <v>2361.59</v>
      </c>
      <c r="DY15" s="21">
        <f>DY16/DY60</f>
        <v>65.58670898631225</v>
      </c>
      <c r="DZ15" s="7" t="s">
        <v>127</v>
      </c>
      <c r="EA15" s="17">
        <f>SUM(EA16:EA21)</f>
        <v>0</v>
      </c>
      <c r="EB15" s="39">
        <v>2361.59</v>
      </c>
      <c r="EC15" s="21">
        <f>EC16/EC60</f>
        <v>67.48777301490101</v>
      </c>
      <c r="ED15" s="7" t="s">
        <v>127</v>
      </c>
      <c r="EE15" s="17"/>
      <c r="EF15" s="39">
        <v>2361.59</v>
      </c>
      <c r="EG15" s="21">
        <f>EG16/EG60</f>
        <v>71.40876889848812</v>
      </c>
      <c r="EH15" s="7" t="s">
        <v>127</v>
      </c>
      <c r="EI15" s="17"/>
      <c r="EJ15" s="39">
        <v>2361.59</v>
      </c>
      <c r="EK15" s="21">
        <f>EK16/EK60</f>
        <v>79.51481481481481</v>
      </c>
      <c r="EL15" s="7" t="s">
        <v>127</v>
      </c>
      <c r="EM15" s="39">
        <v>2361.59</v>
      </c>
      <c r="EN15" s="21">
        <f aca="true" t="shared" si="19" ref="EN15:EX15">EN16/EN60</f>
        <v>75.23649557522124</v>
      </c>
      <c r="EO15" s="21">
        <f t="shared" si="19"/>
        <v>66.74693517046458</v>
      </c>
      <c r="EP15" s="21">
        <f t="shared" si="19"/>
        <v>86.66385321100918</v>
      </c>
      <c r="EQ15" s="21">
        <f t="shared" si="19"/>
        <v>84.8158024691358</v>
      </c>
      <c r="ER15" s="21">
        <f t="shared" si="19"/>
        <v>68.14326420198377</v>
      </c>
      <c r="ES15" s="21">
        <f t="shared" si="19"/>
        <v>66.51697012373</v>
      </c>
      <c r="ET15" s="21">
        <f t="shared" si="19"/>
        <v>84.3425</v>
      </c>
      <c r="EU15" s="21">
        <f t="shared" si="19"/>
        <v>72.13715158457427</v>
      </c>
      <c r="EV15" s="21">
        <f t="shared" si="19"/>
        <v>66.86505043355159</v>
      </c>
      <c r="EW15" s="21">
        <f t="shared" si="19"/>
        <v>59.51400220507167</v>
      </c>
      <c r="EX15" s="21">
        <f t="shared" si="19"/>
        <v>87.73029951242165</v>
      </c>
      <c r="EY15" s="7" t="s">
        <v>127</v>
      </c>
      <c r="EZ15" s="39">
        <v>2361.59</v>
      </c>
      <c r="FA15" s="21">
        <f aca="true" t="shared" si="20" ref="FA15:FI15">FA16/FA60</f>
        <v>70.78576245784939</v>
      </c>
      <c r="FB15" s="21">
        <f t="shared" si="20"/>
        <v>58.5276332094176</v>
      </c>
      <c r="FC15" s="21">
        <f t="shared" si="20"/>
        <v>71.5323669407183</v>
      </c>
      <c r="FD15" s="21">
        <f t="shared" si="20"/>
        <v>63.46227746053074</v>
      </c>
      <c r="FE15" s="21">
        <f t="shared" si="20"/>
        <v>69.78104685521318</v>
      </c>
      <c r="FF15" s="21">
        <f t="shared" si="20"/>
        <v>72.77627118644068</v>
      </c>
      <c r="FG15" s="21">
        <f t="shared" si="20"/>
        <v>65.18584384858045</v>
      </c>
      <c r="FH15" s="21">
        <f t="shared" si="20"/>
        <v>67.26898974553743</v>
      </c>
      <c r="FI15" s="21">
        <f t="shared" si="20"/>
        <v>70.66095319512718</v>
      </c>
    </row>
    <row r="16" spans="1:165" ht="12.75">
      <c r="A16" s="67"/>
      <c r="B16" s="68"/>
      <c r="C16" s="68"/>
      <c r="D16" s="68"/>
      <c r="E16" s="68"/>
      <c r="F16" s="69"/>
      <c r="G16" s="7" t="s">
        <v>129</v>
      </c>
      <c r="H16" s="10">
        <v>0</v>
      </c>
      <c r="I16" s="21"/>
      <c r="J16" s="21">
        <f>J14*I15</f>
        <v>33062.26</v>
      </c>
      <c r="K16" s="21">
        <f>K14*I15</f>
        <v>33062.26</v>
      </c>
      <c r="L16" s="21">
        <f aca="true" t="shared" si="21" ref="L16:AJ16">L14*2361.59</f>
        <v>33062.26</v>
      </c>
      <c r="M16" s="21">
        <f t="shared" si="21"/>
        <v>33062.26</v>
      </c>
      <c r="N16" s="21">
        <f t="shared" si="21"/>
        <v>33062.26</v>
      </c>
      <c r="O16" s="21">
        <f t="shared" si="21"/>
        <v>33062.26</v>
      </c>
      <c r="P16" s="21">
        <f t="shared" si="21"/>
        <v>33062.26</v>
      </c>
      <c r="Q16" s="21">
        <f t="shared" si="21"/>
        <v>33062.26</v>
      </c>
      <c r="R16" s="21">
        <f t="shared" si="21"/>
        <v>33062.26</v>
      </c>
      <c r="S16" s="21">
        <f t="shared" si="21"/>
        <v>33062.26</v>
      </c>
      <c r="T16" s="21">
        <f t="shared" si="21"/>
        <v>33062.26</v>
      </c>
      <c r="U16" s="21">
        <f t="shared" si="21"/>
        <v>33062.26</v>
      </c>
      <c r="V16" s="21">
        <f t="shared" si="21"/>
        <v>33062.26</v>
      </c>
      <c r="W16" s="21">
        <f t="shared" si="21"/>
        <v>33062.26</v>
      </c>
      <c r="X16" s="21">
        <f t="shared" si="21"/>
        <v>33062.26</v>
      </c>
      <c r="Y16" s="21">
        <f t="shared" si="21"/>
        <v>33062.26</v>
      </c>
      <c r="Z16" s="21">
        <f t="shared" si="21"/>
        <v>33062.26</v>
      </c>
      <c r="AA16" s="21">
        <f t="shared" si="21"/>
        <v>33062.26</v>
      </c>
      <c r="AB16" s="21">
        <f t="shared" si="21"/>
        <v>33062.26</v>
      </c>
      <c r="AC16" s="21">
        <f t="shared" si="21"/>
        <v>33062.26</v>
      </c>
      <c r="AD16" s="21">
        <f t="shared" si="21"/>
        <v>33062.26</v>
      </c>
      <c r="AE16" s="21">
        <f t="shared" si="21"/>
        <v>33062.26</v>
      </c>
      <c r="AF16" s="21">
        <f t="shared" si="21"/>
        <v>33062.26</v>
      </c>
      <c r="AG16" s="21">
        <f t="shared" si="21"/>
        <v>33062.26</v>
      </c>
      <c r="AH16" s="21">
        <f t="shared" si="21"/>
        <v>33062.26</v>
      </c>
      <c r="AI16" s="21">
        <f t="shared" si="21"/>
        <v>33062.26</v>
      </c>
      <c r="AJ16" s="21">
        <f t="shared" si="21"/>
        <v>33062.26</v>
      </c>
      <c r="AK16" s="7" t="s">
        <v>129</v>
      </c>
      <c r="AL16" s="10">
        <v>0</v>
      </c>
      <c r="AM16" s="21"/>
      <c r="AN16" s="39">
        <f>AN14*AM15</f>
        <v>31409.147000000004</v>
      </c>
      <c r="AO16" s="39">
        <f>AO14*AM15</f>
        <v>31409.147000000004</v>
      </c>
      <c r="AP16" s="7" t="s">
        <v>129</v>
      </c>
      <c r="AQ16" s="10">
        <v>0</v>
      </c>
      <c r="AR16" s="21"/>
      <c r="AS16" s="21">
        <f aca="true" t="shared" si="22" ref="AS16:AX16">AS14*2361.59</f>
        <v>33062.26</v>
      </c>
      <c r="AT16" s="21">
        <f t="shared" si="22"/>
        <v>33062.26</v>
      </c>
      <c r="AU16" s="21">
        <f t="shared" si="22"/>
        <v>33062.26</v>
      </c>
      <c r="AV16" s="21">
        <f t="shared" si="22"/>
        <v>33062.26</v>
      </c>
      <c r="AW16" s="21">
        <f t="shared" si="22"/>
        <v>33062.26</v>
      </c>
      <c r="AX16" s="21">
        <f t="shared" si="22"/>
        <v>33062.26</v>
      </c>
      <c r="AY16" s="7" t="s">
        <v>129</v>
      </c>
      <c r="AZ16" s="10">
        <v>0</v>
      </c>
      <c r="BA16" s="21"/>
      <c r="BB16" s="21">
        <f aca="true" t="shared" si="23" ref="BB16:BZ16">BB14*2361.59</f>
        <v>33062.26</v>
      </c>
      <c r="BC16" s="21">
        <f t="shared" si="23"/>
        <v>33062.26</v>
      </c>
      <c r="BD16" s="21">
        <f t="shared" si="23"/>
        <v>33062.26</v>
      </c>
      <c r="BE16" s="21">
        <f t="shared" si="23"/>
        <v>33062.26</v>
      </c>
      <c r="BF16" s="21">
        <f t="shared" si="23"/>
        <v>33062.26</v>
      </c>
      <c r="BG16" s="21">
        <f t="shared" si="23"/>
        <v>33062.26</v>
      </c>
      <c r="BH16" s="21">
        <f t="shared" si="23"/>
        <v>33062.26</v>
      </c>
      <c r="BI16" s="21">
        <f t="shared" si="23"/>
        <v>33062.26</v>
      </c>
      <c r="BJ16" s="21">
        <f t="shared" si="23"/>
        <v>33062.26</v>
      </c>
      <c r="BK16" s="21">
        <f t="shared" si="23"/>
        <v>33062.26</v>
      </c>
      <c r="BL16" s="21">
        <f t="shared" si="23"/>
        <v>33062.26</v>
      </c>
      <c r="BM16" s="21">
        <f t="shared" si="23"/>
        <v>33062.26</v>
      </c>
      <c r="BN16" s="21">
        <f t="shared" si="23"/>
        <v>33062.26</v>
      </c>
      <c r="BO16" s="21">
        <f t="shared" si="23"/>
        <v>33062.26</v>
      </c>
      <c r="BP16" s="21">
        <f t="shared" si="23"/>
        <v>33062.26</v>
      </c>
      <c r="BQ16" s="21">
        <f t="shared" si="23"/>
        <v>33062.26</v>
      </c>
      <c r="BR16" s="21">
        <f t="shared" si="23"/>
        <v>33062.26</v>
      </c>
      <c r="BS16" s="21">
        <f t="shared" si="23"/>
        <v>33062.26</v>
      </c>
      <c r="BT16" s="21">
        <f t="shared" si="23"/>
        <v>33062.26</v>
      </c>
      <c r="BU16" s="21">
        <f t="shared" si="23"/>
        <v>33062.26</v>
      </c>
      <c r="BV16" s="21">
        <f t="shared" si="23"/>
        <v>33062.26</v>
      </c>
      <c r="BW16" s="21">
        <f t="shared" si="23"/>
        <v>33062.26</v>
      </c>
      <c r="BX16" s="21">
        <f t="shared" si="23"/>
        <v>33062.26</v>
      </c>
      <c r="BY16" s="21">
        <f t="shared" si="23"/>
        <v>33062.26</v>
      </c>
      <c r="BZ16" s="21">
        <f t="shared" si="23"/>
        <v>33062.26</v>
      </c>
      <c r="CA16" s="7" t="s">
        <v>129</v>
      </c>
      <c r="CB16" s="21"/>
      <c r="CC16" s="21">
        <f aca="true" t="shared" si="24" ref="CC16:CL16">CC14*2361.59</f>
        <v>33062.26</v>
      </c>
      <c r="CD16" s="21">
        <f t="shared" si="24"/>
        <v>33062.26</v>
      </c>
      <c r="CE16" s="21">
        <f t="shared" si="24"/>
        <v>33062.26</v>
      </c>
      <c r="CF16" s="21">
        <f t="shared" si="24"/>
        <v>33062.26</v>
      </c>
      <c r="CG16" s="21">
        <f t="shared" si="24"/>
        <v>33062.26</v>
      </c>
      <c r="CH16" s="21">
        <f t="shared" si="24"/>
        <v>33062.26</v>
      </c>
      <c r="CI16" s="21">
        <f t="shared" si="24"/>
        <v>33062.26</v>
      </c>
      <c r="CJ16" s="21">
        <f t="shared" si="24"/>
        <v>33062.26</v>
      </c>
      <c r="CK16" s="21">
        <f t="shared" si="24"/>
        <v>33062.26</v>
      </c>
      <c r="CL16" s="21">
        <f t="shared" si="24"/>
        <v>33062.26</v>
      </c>
      <c r="CM16" s="7" t="s">
        <v>129</v>
      </c>
      <c r="CN16" s="21"/>
      <c r="CO16" s="21">
        <f>CO14*2361.59</f>
        <v>0</v>
      </c>
      <c r="CP16" s="21">
        <f>CP14*2361.59</f>
        <v>0</v>
      </c>
      <c r="CQ16" s="21">
        <f>CQ14*2361.59</f>
        <v>0</v>
      </c>
      <c r="CR16" s="21">
        <f>CR14*2361.59</f>
        <v>0</v>
      </c>
      <c r="CS16" s="21">
        <f>CS14*2361.59</f>
        <v>0</v>
      </c>
      <c r="CT16" s="7" t="s">
        <v>129</v>
      </c>
      <c r="CU16" s="21"/>
      <c r="CV16" s="21"/>
      <c r="CW16" s="21">
        <f>CW14*2361.59</f>
        <v>42508.62</v>
      </c>
      <c r="CX16" s="21">
        <f>CX14*2361.59</f>
        <v>33062.26</v>
      </c>
      <c r="CY16" s="21">
        <f aca="true" t="shared" si="25" ref="CY16:DR16">CY14*2361.59</f>
        <v>37785.44</v>
      </c>
      <c r="CZ16" s="21">
        <f t="shared" si="25"/>
        <v>33062.26</v>
      </c>
      <c r="DA16" s="21">
        <f t="shared" si="25"/>
        <v>37785.44</v>
      </c>
      <c r="DB16" s="21">
        <f t="shared" si="25"/>
        <v>37785.44</v>
      </c>
      <c r="DC16" s="21">
        <f t="shared" si="25"/>
        <v>47231.8</v>
      </c>
      <c r="DD16" s="21">
        <f t="shared" si="25"/>
        <v>33062.26</v>
      </c>
      <c r="DE16" s="21">
        <f t="shared" si="25"/>
        <v>47231.8</v>
      </c>
      <c r="DF16" s="21">
        <f t="shared" si="25"/>
        <v>33062.26</v>
      </c>
      <c r="DG16" s="21">
        <f t="shared" si="25"/>
        <v>33062.26</v>
      </c>
      <c r="DH16" s="21">
        <f t="shared" si="25"/>
        <v>37785.44</v>
      </c>
      <c r="DI16" s="21">
        <f t="shared" si="25"/>
        <v>37785.44</v>
      </c>
      <c r="DJ16" s="21">
        <f t="shared" si="25"/>
        <v>47231.8</v>
      </c>
      <c r="DK16" s="21">
        <f t="shared" si="25"/>
        <v>37785.44</v>
      </c>
      <c r="DL16" s="21">
        <f t="shared" si="25"/>
        <v>37785.44</v>
      </c>
      <c r="DM16" s="21">
        <f t="shared" si="25"/>
        <v>37785.44</v>
      </c>
      <c r="DN16" s="21">
        <f t="shared" si="25"/>
        <v>37785.44</v>
      </c>
      <c r="DO16" s="21">
        <f t="shared" si="25"/>
        <v>37785.44</v>
      </c>
      <c r="DP16" s="21">
        <f t="shared" si="25"/>
        <v>37785.44</v>
      </c>
      <c r="DQ16" s="21">
        <f t="shared" si="25"/>
        <v>37785.44</v>
      </c>
      <c r="DR16" s="21">
        <f t="shared" si="25"/>
        <v>37785.44</v>
      </c>
      <c r="DS16" s="7" t="s">
        <v>129</v>
      </c>
      <c r="DT16" s="21"/>
      <c r="DU16" s="21"/>
      <c r="DV16" s="21">
        <f>DV14*2361.59</f>
        <v>33062.26</v>
      </c>
      <c r="DW16" s="7" t="s">
        <v>129</v>
      </c>
      <c r="DX16" s="21"/>
      <c r="DY16" s="21">
        <f>DY14*2361.59</f>
        <v>33062.26</v>
      </c>
      <c r="DZ16" s="7" t="s">
        <v>129</v>
      </c>
      <c r="EA16" s="19">
        <v>0</v>
      </c>
      <c r="EB16" s="21"/>
      <c r="EC16" s="21">
        <f>EC14*2361.59</f>
        <v>33062.26</v>
      </c>
      <c r="ED16" s="7" t="s">
        <v>129</v>
      </c>
      <c r="EE16" s="19"/>
      <c r="EF16" s="21"/>
      <c r="EG16" s="21">
        <f>EG14*2361.59</f>
        <v>33062.26</v>
      </c>
      <c r="EH16" s="7" t="s">
        <v>129</v>
      </c>
      <c r="EI16" s="19"/>
      <c r="EJ16" s="21"/>
      <c r="EK16" s="21">
        <f>EK14*2361.59</f>
        <v>33062.26</v>
      </c>
      <c r="EL16" s="7" t="s">
        <v>129</v>
      </c>
      <c r="EM16" s="21"/>
      <c r="EN16" s="21">
        <f aca="true" t="shared" si="26" ref="EN16:EX16">EN14*2361.59</f>
        <v>42508.62</v>
      </c>
      <c r="EO16" s="21">
        <f t="shared" si="26"/>
        <v>37785.44</v>
      </c>
      <c r="EP16" s="21">
        <f t="shared" si="26"/>
        <v>33062.26</v>
      </c>
      <c r="EQ16" s="21">
        <f t="shared" si="26"/>
        <v>37785.44</v>
      </c>
      <c r="ER16" s="21">
        <f t="shared" si="26"/>
        <v>37785.44</v>
      </c>
      <c r="ES16" s="21">
        <f t="shared" si="26"/>
        <v>66124.52</v>
      </c>
      <c r="ET16" s="21">
        <f t="shared" si="26"/>
        <v>37785.44</v>
      </c>
      <c r="EU16" s="21">
        <f t="shared" si="26"/>
        <v>37785.44</v>
      </c>
      <c r="EV16" s="21">
        <f t="shared" si="26"/>
        <v>37785.44</v>
      </c>
      <c r="EW16" s="21">
        <f t="shared" si="26"/>
        <v>37785.44</v>
      </c>
      <c r="EX16" s="21">
        <f t="shared" si="26"/>
        <v>37785.44</v>
      </c>
      <c r="EY16" s="7" t="s">
        <v>129</v>
      </c>
      <c r="EZ16" s="21"/>
      <c r="FA16" s="21">
        <f aca="true" t="shared" si="27" ref="FA16:FI16">FA14*2361.59</f>
        <v>37785.44</v>
      </c>
      <c r="FB16" s="21">
        <f t="shared" si="27"/>
        <v>33062.26</v>
      </c>
      <c r="FC16" s="21">
        <f t="shared" si="27"/>
        <v>33062.26</v>
      </c>
      <c r="FD16" s="21">
        <f t="shared" si="27"/>
        <v>37785.44</v>
      </c>
      <c r="FE16" s="21">
        <f t="shared" si="27"/>
        <v>33062.26</v>
      </c>
      <c r="FF16" s="21">
        <f t="shared" si="27"/>
        <v>33062.26</v>
      </c>
      <c r="FG16" s="21">
        <f t="shared" si="27"/>
        <v>33062.26</v>
      </c>
      <c r="FH16" s="21">
        <f t="shared" si="27"/>
        <v>35423.850000000006</v>
      </c>
      <c r="FI16" s="21">
        <f t="shared" si="27"/>
        <v>33062.26</v>
      </c>
    </row>
    <row r="17" spans="1:165" ht="12.75">
      <c r="A17" s="70"/>
      <c r="B17" s="71"/>
      <c r="C17" s="71"/>
      <c r="D17" s="71"/>
      <c r="E17" s="71"/>
      <c r="F17" s="72"/>
      <c r="G17" s="7" t="s">
        <v>130</v>
      </c>
      <c r="H17" s="10">
        <v>0</v>
      </c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7" t="s">
        <v>130</v>
      </c>
      <c r="AL17" s="10">
        <v>0</v>
      </c>
      <c r="AM17" s="21"/>
      <c r="AN17" s="39"/>
      <c r="AO17" s="39"/>
      <c r="AP17" s="7" t="s">
        <v>130</v>
      </c>
      <c r="AQ17" s="10">
        <v>0</v>
      </c>
      <c r="AR17" s="21"/>
      <c r="AS17" s="20"/>
      <c r="AT17" s="20"/>
      <c r="AU17" s="20"/>
      <c r="AV17" s="20"/>
      <c r="AW17" s="20"/>
      <c r="AX17" s="20"/>
      <c r="AY17" s="7" t="s">
        <v>130</v>
      </c>
      <c r="AZ17" s="10">
        <v>0</v>
      </c>
      <c r="BA17" s="21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7" t="s">
        <v>130</v>
      </c>
      <c r="CB17" s="21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7" t="s">
        <v>130</v>
      </c>
      <c r="CN17" s="21"/>
      <c r="CO17" s="20"/>
      <c r="CP17" s="20"/>
      <c r="CQ17" s="20"/>
      <c r="CR17" s="20"/>
      <c r="CS17" s="20"/>
      <c r="CT17" s="7" t="s">
        <v>130</v>
      </c>
      <c r="CU17" s="21"/>
      <c r="CV17" s="21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7" t="s">
        <v>130</v>
      </c>
      <c r="DT17" s="21"/>
      <c r="DU17" s="21"/>
      <c r="DV17" s="20"/>
      <c r="DW17" s="7" t="s">
        <v>130</v>
      </c>
      <c r="DX17" s="21"/>
      <c r="DY17" s="20"/>
      <c r="DZ17" s="7" t="s">
        <v>130</v>
      </c>
      <c r="EA17" s="19">
        <v>0</v>
      </c>
      <c r="EB17" s="21"/>
      <c r="EC17" s="20"/>
      <c r="ED17" s="7" t="s">
        <v>130</v>
      </c>
      <c r="EE17" s="19"/>
      <c r="EF17" s="21"/>
      <c r="EG17" s="20"/>
      <c r="EH17" s="7" t="s">
        <v>130</v>
      </c>
      <c r="EI17" s="19"/>
      <c r="EJ17" s="21"/>
      <c r="EK17" s="20"/>
      <c r="EL17" s="7" t="s">
        <v>130</v>
      </c>
      <c r="EM17" s="21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7" t="s">
        <v>130</v>
      </c>
      <c r="EZ17" s="21"/>
      <c r="FA17" s="20"/>
      <c r="FB17" s="20"/>
      <c r="FC17" s="20"/>
      <c r="FD17" s="20"/>
      <c r="FE17" s="20"/>
      <c r="FF17" s="20"/>
      <c r="FG17" s="20"/>
      <c r="FH17" s="20"/>
      <c r="FI17" s="20"/>
    </row>
    <row r="18" spans="1:165" ht="12.75">
      <c r="A18" s="64" t="s">
        <v>134</v>
      </c>
      <c r="B18" s="65"/>
      <c r="C18" s="65"/>
      <c r="D18" s="65"/>
      <c r="E18" s="65"/>
      <c r="F18" s="66"/>
      <c r="G18" s="7" t="s">
        <v>133</v>
      </c>
      <c r="H18" s="10">
        <v>0</v>
      </c>
      <c r="I18" s="21"/>
      <c r="J18" s="21">
        <v>80</v>
      </c>
      <c r="K18" s="21">
        <v>80</v>
      </c>
      <c r="L18" s="21">
        <v>80</v>
      </c>
      <c r="M18" s="21">
        <v>80</v>
      </c>
      <c r="N18" s="21">
        <v>80</v>
      </c>
      <c r="O18" s="21">
        <v>80</v>
      </c>
      <c r="P18" s="21">
        <v>80</v>
      </c>
      <c r="Q18" s="21">
        <v>80</v>
      </c>
      <c r="R18" s="21">
        <v>80</v>
      </c>
      <c r="S18" s="21">
        <v>80</v>
      </c>
      <c r="T18" s="21">
        <v>80</v>
      </c>
      <c r="U18" s="21">
        <v>80</v>
      </c>
      <c r="V18" s="21">
        <v>80</v>
      </c>
      <c r="W18" s="21">
        <v>80</v>
      </c>
      <c r="X18" s="21">
        <v>80</v>
      </c>
      <c r="Y18" s="21">
        <v>80</v>
      </c>
      <c r="Z18" s="21">
        <v>80</v>
      </c>
      <c r="AA18" s="21">
        <v>80</v>
      </c>
      <c r="AB18" s="21">
        <v>80</v>
      </c>
      <c r="AC18" s="21">
        <v>80</v>
      </c>
      <c r="AD18" s="21">
        <v>80</v>
      </c>
      <c r="AE18" s="21">
        <v>80</v>
      </c>
      <c r="AF18" s="21">
        <v>80</v>
      </c>
      <c r="AG18" s="21">
        <v>80</v>
      </c>
      <c r="AH18" s="21">
        <v>80</v>
      </c>
      <c r="AI18" s="21">
        <v>80</v>
      </c>
      <c r="AJ18" s="21">
        <v>80</v>
      </c>
      <c r="AK18" s="7" t="s">
        <v>133</v>
      </c>
      <c r="AL18" s="10">
        <v>0</v>
      </c>
      <c r="AM18" s="21"/>
      <c r="AN18" s="21">
        <v>80</v>
      </c>
      <c r="AO18" s="21">
        <v>80</v>
      </c>
      <c r="AP18" s="7" t="s">
        <v>133</v>
      </c>
      <c r="AQ18" s="10">
        <v>0</v>
      </c>
      <c r="AR18" s="21"/>
      <c r="AS18" s="21">
        <v>80</v>
      </c>
      <c r="AT18" s="21">
        <v>80</v>
      </c>
      <c r="AU18" s="21">
        <v>80</v>
      </c>
      <c r="AV18" s="21">
        <v>80</v>
      </c>
      <c r="AW18" s="21">
        <v>80</v>
      </c>
      <c r="AX18" s="21">
        <v>80</v>
      </c>
      <c r="AY18" s="7" t="s">
        <v>133</v>
      </c>
      <c r="AZ18" s="10">
        <v>0</v>
      </c>
      <c r="BA18" s="21"/>
      <c r="BB18" s="21">
        <v>80</v>
      </c>
      <c r="BC18" s="21">
        <v>80</v>
      </c>
      <c r="BD18" s="21">
        <v>80</v>
      </c>
      <c r="BE18" s="21">
        <v>80</v>
      </c>
      <c r="BF18" s="21">
        <v>80</v>
      </c>
      <c r="BG18" s="21">
        <v>80</v>
      </c>
      <c r="BH18" s="21">
        <v>80</v>
      </c>
      <c r="BI18" s="21">
        <v>80</v>
      </c>
      <c r="BJ18" s="21">
        <v>80</v>
      </c>
      <c r="BK18" s="21">
        <v>80</v>
      </c>
      <c r="BL18" s="21">
        <v>80</v>
      </c>
      <c r="BM18" s="21">
        <v>80</v>
      </c>
      <c r="BN18" s="21">
        <v>80</v>
      </c>
      <c r="BO18" s="21">
        <v>80</v>
      </c>
      <c r="BP18" s="21">
        <v>80</v>
      </c>
      <c r="BQ18" s="21">
        <v>80</v>
      </c>
      <c r="BR18" s="21">
        <v>80</v>
      </c>
      <c r="BS18" s="21">
        <v>80</v>
      </c>
      <c r="BT18" s="21">
        <v>80</v>
      </c>
      <c r="BU18" s="21">
        <v>80</v>
      </c>
      <c r="BV18" s="21">
        <v>80</v>
      </c>
      <c r="BW18" s="21">
        <v>80</v>
      </c>
      <c r="BX18" s="21">
        <v>80</v>
      </c>
      <c r="BY18" s="21">
        <v>80</v>
      </c>
      <c r="BZ18" s="21">
        <v>80</v>
      </c>
      <c r="CA18" s="7" t="s">
        <v>133</v>
      </c>
      <c r="CB18" s="21"/>
      <c r="CC18" s="21">
        <v>80</v>
      </c>
      <c r="CD18" s="21">
        <v>80</v>
      </c>
      <c r="CE18" s="21">
        <v>80</v>
      </c>
      <c r="CF18" s="21">
        <v>80</v>
      </c>
      <c r="CG18" s="21">
        <v>80</v>
      </c>
      <c r="CH18" s="21">
        <v>80</v>
      </c>
      <c r="CI18" s="21">
        <v>80</v>
      </c>
      <c r="CJ18" s="21">
        <v>80</v>
      </c>
      <c r="CK18" s="21">
        <v>80</v>
      </c>
      <c r="CL18" s="21">
        <v>80</v>
      </c>
      <c r="CM18" s="7" t="s">
        <v>133</v>
      </c>
      <c r="CN18" s="21"/>
      <c r="CO18" s="21">
        <v>550</v>
      </c>
      <c r="CP18" s="21">
        <v>250</v>
      </c>
      <c r="CQ18" s="21">
        <v>220</v>
      </c>
      <c r="CR18" s="21">
        <v>450</v>
      </c>
      <c r="CS18" s="21">
        <v>400</v>
      </c>
      <c r="CT18" s="7" t="s">
        <v>133</v>
      </c>
      <c r="CU18" s="21"/>
      <c r="CV18" s="21"/>
      <c r="CW18" s="21">
        <v>80</v>
      </c>
      <c r="CX18" s="21">
        <v>80</v>
      </c>
      <c r="CY18" s="21">
        <v>80</v>
      </c>
      <c r="CZ18" s="21">
        <v>80</v>
      </c>
      <c r="DA18" s="21">
        <v>80</v>
      </c>
      <c r="DB18" s="21">
        <v>80</v>
      </c>
      <c r="DC18" s="21">
        <v>85</v>
      </c>
      <c r="DD18" s="21">
        <v>80</v>
      </c>
      <c r="DE18" s="21">
        <v>85</v>
      </c>
      <c r="DF18" s="21">
        <v>80</v>
      </c>
      <c r="DG18" s="21">
        <v>80</v>
      </c>
      <c r="DH18" s="21">
        <v>80</v>
      </c>
      <c r="DI18" s="21">
        <v>80</v>
      </c>
      <c r="DJ18" s="21">
        <v>90</v>
      </c>
      <c r="DK18" s="21">
        <v>80</v>
      </c>
      <c r="DL18" s="21">
        <v>80</v>
      </c>
      <c r="DM18" s="21">
        <v>80</v>
      </c>
      <c r="DN18" s="21">
        <v>80</v>
      </c>
      <c r="DO18" s="21">
        <v>80</v>
      </c>
      <c r="DP18" s="21">
        <v>80</v>
      </c>
      <c r="DQ18" s="21">
        <v>80</v>
      </c>
      <c r="DR18" s="21">
        <v>80</v>
      </c>
      <c r="DS18" s="7" t="s">
        <v>133</v>
      </c>
      <c r="DT18" s="21"/>
      <c r="DU18" s="21"/>
      <c r="DV18" s="21">
        <v>80</v>
      </c>
      <c r="DW18" s="7" t="s">
        <v>133</v>
      </c>
      <c r="DX18" s="21"/>
      <c r="DY18" s="21">
        <v>80</v>
      </c>
      <c r="DZ18" s="7" t="s">
        <v>133</v>
      </c>
      <c r="EA18" s="19">
        <v>0</v>
      </c>
      <c r="EB18" s="21"/>
      <c r="EC18" s="21">
        <v>80</v>
      </c>
      <c r="ED18" s="7" t="s">
        <v>133</v>
      </c>
      <c r="EE18" s="19"/>
      <c r="EF18" s="21"/>
      <c r="EG18" s="21">
        <v>80</v>
      </c>
      <c r="EH18" s="7" t="s">
        <v>133</v>
      </c>
      <c r="EI18" s="19"/>
      <c r="EJ18" s="21"/>
      <c r="EK18" s="21">
        <v>80</v>
      </c>
      <c r="EL18" s="7" t="s">
        <v>133</v>
      </c>
      <c r="EM18" s="21"/>
      <c r="EN18" s="21">
        <v>50</v>
      </c>
      <c r="EO18" s="21">
        <v>50</v>
      </c>
      <c r="EP18" s="21">
        <v>50</v>
      </c>
      <c r="EQ18" s="21">
        <v>50</v>
      </c>
      <c r="ER18" s="21">
        <v>50</v>
      </c>
      <c r="ES18" s="21">
        <v>100</v>
      </c>
      <c r="ET18" s="21">
        <v>50</v>
      </c>
      <c r="EU18" s="21">
        <v>50</v>
      </c>
      <c r="EV18" s="21">
        <v>50</v>
      </c>
      <c r="EW18" s="21">
        <v>80</v>
      </c>
      <c r="EX18" s="21">
        <v>50</v>
      </c>
      <c r="EY18" s="7" t="s">
        <v>133</v>
      </c>
      <c r="EZ18" s="21"/>
      <c r="FA18" s="21">
        <v>40</v>
      </c>
      <c r="FB18" s="21">
        <v>55</v>
      </c>
      <c r="FC18" s="21">
        <v>40</v>
      </c>
      <c r="FD18" s="21">
        <v>55</v>
      </c>
      <c r="FE18" s="21">
        <v>40</v>
      </c>
      <c r="FF18" s="21">
        <v>40</v>
      </c>
      <c r="FG18" s="21">
        <v>40</v>
      </c>
      <c r="FH18" s="21">
        <v>40</v>
      </c>
      <c r="FI18" s="21">
        <v>40</v>
      </c>
    </row>
    <row r="19" spans="1:165" ht="12.75">
      <c r="A19" s="67"/>
      <c r="B19" s="68"/>
      <c r="C19" s="68"/>
      <c r="D19" s="68"/>
      <c r="E19" s="68"/>
      <c r="F19" s="69"/>
      <c r="G19" s="7" t="s">
        <v>127</v>
      </c>
      <c r="H19" s="10">
        <v>0</v>
      </c>
      <c r="I19" s="21">
        <v>890.28</v>
      </c>
      <c r="J19" s="21">
        <f aca="true" t="shared" si="28" ref="J19:AJ19">J20/J60</f>
        <v>147.58060505594693</v>
      </c>
      <c r="K19" s="21">
        <f t="shared" si="28"/>
        <v>120.49128743021484</v>
      </c>
      <c r="L19" s="21">
        <f t="shared" si="28"/>
        <v>98.44146510020732</v>
      </c>
      <c r="M19" s="21">
        <f t="shared" si="28"/>
        <v>154.39497073487968</v>
      </c>
      <c r="N19" s="21">
        <f t="shared" si="28"/>
        <v>166.79718969555034</v>
      </c>
      <c r="O19" s="21">
        <f t="shared" si="28"/>
        <v>52.234983498349834</v>
      </c>
      <c r="P19" s="21">
        <f t="shared" si="28"/>
        <v>122.20727522306109</v>
      </c>
      <c r="Q19" s="21">
        <f t="shared" si="28"/>
        <v>122.69147286821705</v>
      </c>
      <c r="R19" s="21">
        <f t="shared" si="28"/>
        <v>128.97935530604852</v>
      </c>
      <c r="S19" s="21">
        <f t="shared" si="28"/>
        <v>126.19135364989368</v>
      </c>
      <c r="T19" s="21">
        <f t="shared" si="28"/>
        <v>118.05469915464943</v>
      </c>
      <c r="U19" s="21">
        <f t="shared" si="28"/>
        <v>205.8450867052023</v>
      </c>
      <c r="V19" s="21">
        <f t="shared" si="28"/>
        <v>88.03757725587144</v>
      </c>
      <c r="W19" s="21">
        <f t="shared" si="28"/>
        <v>169.41579448144623</v>
      </c>
      <c r="X19" s="21">
        <f t="shared" si="28"/>
        <v>80.37738404243312</v>
      </c>
      <c r="Y19" s="21">
        <f t="shared" si="28"/>
        <v>114.15675589036704</v>
      </c>
      <c r="Z19" s="21">
        <f t="shared" si="28"/>
        <v>114.12017304919083</v>
      </c>
      <c r="AA19" s="21">
        <f t="shared" si="28"/>
        <v>122.81841696844283</v>
      </c>
      <c r="AB19" s="21">
        <f t="shared" si="28"/>
        <v>153.19939771993975</v>
      </c>
      <c r="AC19" s="21">
        <f t="shared" si="28"/>
        <v>112.51563981042653</v>
      </c>
      <c r="AD19" s="21">
        <f t="shared" si="28"/>
        <v>136.18049713193116</v>
      </c>
      <c r="AE19" s="21">
        <f t="shared" si="28"/>
        <v>97.79266785665247</v>
      </c>
      <c r="AF19" s="21">
        <f t="shared" si="28"/>
        <v>144.58465286236296</v>
      </c>
      <c r="AG19" s="21">
        <f t="shared" si="28"/>
        <v>126.5051509769094</v>
      </c>
      <c r="AH19" s="21">
        <f t="shared" si="28"/>
        <v>166.09701492537312</v>
      </c>
      <c r="AI19" s="21">
        <f t="shared" si="28"/>
        <v>155.71141233056406</v>
      </c>
      <c r="AJ19" s="21">
        <f t="shared" si="28"/>
        <v>141.06238859180036</v>
      </c>
      <c r="AK19" s="7" t="s">
        <v>127</v>
      </c>
      <c r="AL19" s="10">
        <v>0</v>
      </c>
      <c r="AM19" s="21">
        <v>890.28</v>
      </c>
      <c r="AN19" s="39">
        <f>AN20/AN60</f>
        <v>138.00116256539428</v>
      </c>
      <c r="AO19" s="39">
        <f>AO20/AO60</f>
        <v>154.89865158764678</v>
      </c>
      <c r="AP19" s="7" t="s">
        <v>127</v>
      </c>
      <c r="AQ19" s="10">
        <v>0</v>
      </c>
      <c r="AR19" s="21">
        <v>890.28</v>
      </c>
      <c r="AS19" s="21">
        <f aca="true" t="shared" si="29" ref="AS19:AX19">AS20/AS60</f>
        <v>156.22373327484098</v>
      </c>
      <c r="AT19" s="21">
        <f t="shared" si="29"/>
        <v>156.7394366197183</v>
      </c>
      <c r="AU19" s="21">
        <f t="shared" si="29"/>
        <v>152.9033920137398</v>
      </c>
      <c r="AV19" s="21">
        <f t="shared" si="29"/>
        <v>150.60773947980545</v>
      </c>
      <c r="AW19" s="21">
        <f t="shared" si="29"/>
        <v>155.6433566433566</v>
      </c>
      <c r="AX19" s="21">
        <f t="shared" si="29"/>
        <v>153.8945548833189</v>
      </c>
      <c r="AY19" s="7" t="s">
        <v>127</v>
      </c>
      <c r="AZ19" s="10">
        <v>0</v>
      </c>
      <c r="BA19" s="21">
        <v>890.28</v>
      </c>
      <c r="BB19" s="21">
        <f aca="true" t="shared" si="30" ref="BB19:BZ19">BB20/BB60</f>
        <v>156.22373327484098</v>
      </c>
      <c r="BC19" s="21">
        <f t="shared" si="30"/>
        <v>154.12767799177666</v>
      </c>
      <c r="BD19" s="21">
        <f t="shared" si="30"/>
        <v>152.87057308435286</v>
      </c>
      <c r="BE19" s="21">
        <f t="shared" si="30"/>
        <v>137.70765661252898</v>
      </c>
      <c r="BF19" s="21">
        <f t="shared" si="30"/>
        <v>135.58423757852657</v>
      </c>
      <c r="BG19" s="21">
        <f t="shared" si="30"/>
        <v>126.34805747738156</v>
      </c>
      <c r="BH19" s="21">
        <f t="shared" si="30"/>
        <v>147.85634212165246</v>
      </c>
      <c r="BI19" s="21">
        <f t="shared" si="30"/>
        <v>81.23919242614348</v>
      </c>
      <c r="BJ19" s="21">
        <f t="shared" si="30"/>
        <v>149.9418947368421</v>
      </c>
      <c r="BK19" s="21">
        <f t="shared" si="30"/>
        <v>99.00250208507089</v>
      </c>
      <c r="BL19" s="21">
        <f t="shared" si="30"/>
        <v>156.22373327484098</v>
      </c>
      <c r="BM19" s="21">
        <f t="shared" si="30"/>
        <v>146.69907312049432</v>
      </c>
      <c r="BN19" s="21">
        <f t="shared" si="30"/>
        <v>123.67147074144816</v>
      </c>
      <c r="BO19" s="21">
        <f t="shared" si="30"/>
        <v>166.05828864537187</v>
      </c>
      <c r="BP19" s="21">
        <f t="shared" si="30"/>
        <v>97.873299436581</v>
      </c>
      <c r="BQ19" s="21">
        <f t="shared" si="30"/>
        <v>169.7792610250298</v>
      </c>
      <c r="BR19" s="21">
        <f t="shared" si="30"/>
        <v>157.85106382978722</v>
      </c>
      <c r="BS19" s="21">
        <f t="shared" si="30"/>
        <v>135.37806500665272</v>
      </c>
      <c r="BT19" s="21">
        <f t="shared" si="30"/>
        <v>73.0935960591133</v>
      </c>
      <c r="BU19" s="21">
        <f t="shared" si="30"/>
        <v>125.32535632588421</v>
      </c>
      <c r="BV19" s="21">
        <f t="shared" si="30"/>
        <v>107.2788070492544</v>
      </c>
      <c r="BW19" s="21">
        <f t="shared" si="30"/>
        <v>119.04128363697141</v>
      </c>
      <c r="BX19" s="21">
        <f t="shared" si="30"/>
        <v>134.02785095972902</v>
      </c>
      <c r="BY19" s="21">
        <f t="shared" si="30"/>
        <v>88.58507462686566</v>
      </c>
      <c r="BZ19" s="21">
        <f t="shared" si="30"/>
        <v>168.89352620346216</v>
      </c>
      <c r="CA19" s="7" t="s">
        <v>127</v>
      </c>
      <c r="CB19" s="21">
        <v>890.28</v>
      </c>
      <c r="CC19" s="21">
        <f aca="true" t="shared" si="31" ref="CC19:CL19">CC20/CC60</f>
        <v>152.6085279622884</v>
      </c>
      <c r="CD19" s="21">
        <f t="shared" si="31"/>
        <v>137.89428848015487</v>
      </c>
      <c r="CE19" s="21">
        <f t="shared" si="31"/>
        <v>137.78757980266977</v>
      </c>
      <c r="CF19" s="21">
        <f t="shared" si="31"/>
        <v>138.67289719626166</v>
      </c>
      <c r="CG19" s="21">
        <f t="shared" si="31"/>
        <v>150.7352380952381</v>
      </c>
      <c r="CH19" s="21">
        <f t="shared" si="31"/>
        <v>149.34451667016145</v>
      </c>
      <c r="CI19" s="21">
        <f t="shared" si="31"/>
        <v>147.58060505594693</v>
      </c>
      <c r="CJ19" s="21">
        <f t="shared" si="31"/>
        <v>148.56570713391739</v>
      </c>
      <c r="CK19" s="21">
        <f t="shared" si="31"/>
        <v>153.96108949416342</v>
      </c>
      <c r="CL19" s="21">
        <f t="shared" si="31"/>
        <v>153.9278149989194</v>
      </c>
      <c r="CM19" s="7" t="s">
        <v>127</v>
      </c>
      <c r="CN19" s="21">
        <v>890.28</v>
      </c>
      <c r="CO19" s="21">
        <f>CO20/CO60</f>
        <v>131.09528526679338</v>
      </c>
      <c r="CP19" s="21">
        <f>CP20/CP60</f>
        <v>58.83736914454901</v>
      </c>
      <c r="CQ19" s="21">
        <f>CQ20/CQ60</f>
        <v>69.31436458222741</v>
      </c>
      <c r="CR19" s="21">
        <f>CR20/CR60</f>
        <v>110.64265790273136</v>
      </c>
      <c r="CS19" s="21">
        <f>CS20/CS60</f>
        <v>323.32667514072995</v>
      </c>
      <c r="CT19" s="7" t="s">
        <v>127</v>
      </c>
      <c r="CU19" s="21">
        <v>890.28</v>
      </c>
      <c r="CV19" s="21">
        <v>890.28</v>
      </c>
      <c r="CW19" s="21">
        <f aca="true" t="shared" si="32" ref="CW19:DR19">CW20/CW60</f>
        <v>127.79903104252647</v>
      </c>
      <c r="CX19" s="21">
        <f t="shared" si="32"/>
        <v>150.44866920152091</v>
      </c>
      <c r="CY19" s="21">
        <f t="shared" si="32"/>
        <v>146.09723076923075</v>
      </c>
      <c r="CZ19" s="21">
        <f t="shared" si="32"/>
        <v>148.41091894144614</v>
      </c>
      <c r="DA19" s="21">
        <f t="shared" si="32"/>
        <v>130.9957697259518</v>
      </c>
      <c r="DB19" s="21">
        <f t="shared" si="32"/>
        <v>137.78757980266977</v>
      </c>
      <c r="DC19" s="21">
        <f t="shared" si="32"/>
        <v>128.93814959959107</v>
      </c>
      <c r="DD19" s="21">
        <f t="shared" si="32"/>
        <v>162.8685113194603</v>
      </c>
      <c r="DE19" s="21">
        <f t="shared" si="32"/>
        <v>133.0177535595008</v>
      </c>
      <c r="DF19" s="21">
        <f t="shared" si="32"/>
        <v>165.1725417439703</v>
      </c>
      <c r="DG19" s="21">
        <f t="shared" si="32"/>
        <v>151.9249146757679</v>
      </c>
      <c r="DH19" s="21">
        <f t="shared" si="32"/>
        <v>140.97862232779096</v>
      </c>
      <c r="DI19" s="21">
        <f t="shared" si="32"/>
        <v>139.8711704634721</v>
      </c>
      <c r="DJ19" s="21">
        <f t="shared" si="32"/>
        <v>131.50369276218612</v>
      </c>
      <c r="DK19" s="21">
        <f t="shared" si="32"/>
        <v>128.8160607704829</v>
      </c>
      <c r="DL19" s="21">
        <f t="shared" si="32"/>
        <v>141.3423298273467</v>
      </c>
      <c r="DM19" s="21">
        <f t="shared" si="32"/>
        <v>135.50684931506848</v>
      </c>
      <c r="DN19" s="21">
        <f t="shared" si="32"/>
        <v>140.6167818361303</v>
      </c>
      <c r="DO19" s="21">
        <f t="shared" si="32"/>
        <v>143.04559148423377</v>
      </c>
      <c r="DP19" s="21">
        <f t="shared" si="32"/>
        <v>138.02790697674416</v>
      </c>
      <c r="DQ19" s="21">
        <f t="shared" si="32"/>
        <v>137.38888888888889</v>
      </c>
      <c r="DR19" s="21">
        <f t="shared" si="32"/>
        <v>129.75478229185643</v>
      </c>
      <c r="DS19" s="7" t="s">
        <v>127</v>
      </c>
      <c r="DT19" s="21">
        <v>890.28</v>
      </c>
      <c r="DU19" s="21">
        <v>890.28</v>
      </c>
      <c r="DV19" s="21">
        <f>DV20/DV60</f>
        <v>205.60739030023095</v>
      </c>
      <c r="DW19" s="7" t="s">
        <v>127</v>
      </c>
      <c r="DX19" s="21">
        <v>890.28</v>
      </c>
      <c r="DY19" s="21">
        <f>DY20/DY60</f>
        <v>141.28625272763338</v>
      </c>
      <c r="DZ19" s="7" t="s">
        <v>127</v>
      </c>
      <c r="EA19" s="19">
        <v>0</v>
      </c>
      <c r="EB19" s="21">
        <v>890.28</v>
      </c>
      <c r="EC19" s="21">
        <f>EC20/EC60</f>
        <v>145.38150642988364</v>
      </c>
      <c r="ED19" s="7" t="s">
        <v>127</v>
      </c>
      <c r="EE19" s="19"/>
      <c r="EF19" s="21">
        <v>890.28</v>
      </c>
      <c r="EG19" s="21">
        <f>EG20/EG60</f>
        <v>153.8280777537797</v>
      </c>
      <c r="EH19" s="7" t="s">
        <v>127</v>
      </c>
      <c r="EI19" s="19"/>
      <c r="EJ19" s="21">
        <v>890.28</v>
      </c>
      <c r="EK19" s="21">
        <f>EK20/EK60</f>
        <v>171.29004329004326</v>
      </c>
      <c r="EL19" s="7" t="s">
        <v>127</v>
      </c>
      <c r="EM19" s="21">
        <v>890.28</v>
      </c>
      <c r="EN19" s="21">
        <f aca="true" t="shared" si="33" ref="EN19:EX19">EN20/EN60</f>
        <v>78.7858407079646</v>
      </c>
      <c r="EO19" s="21">
        <f t="shared" si="33"/>
        <v>78.63275039745628</v>
      </c>
      <c r="EP19" s="21">
        <f t="shared" si="33"/>
        <v>116.68152031454784</v>
      </c>
      <c r="EQ19" s="21">
        <f t="shared" si="33"/>
        <v>99.91919191919192</v>
      </c>
      <c r="ER19" s="21">
        <f t="shared" si="33"/>
        <v>80.27772768259693</v>
      </c>
      <c r="ES19" s="21">
        <f t="shared" si="33"/>
        <v>89.55638265768032</v>
      </c>
      <c r="ET19" s="21">
        <f t="shared" si="33"/>
        <v>99.36160714285714</v>
      </c>
      <c r="EU19" s="21">
        <f t="shared" si="33"/>
        <v>84.98281786941581</v>
      </c>
      <c r="EV19" s="21">
        <f t="shared" si="33"/>
        <v>78.77189877897717</v>
      </c>
      <c r="EW19" s="21">
        <f t="shared" si="33"/>
        <v>112.17892581508899</v>
      </c>
      <c r="EX19" s="21">
        <f t="shared" si="33"/>
        <v>103.35268168098445</v>
      </c>
      <c r="EY19" s="7" t="s">
        <v>127</v>
      </c>
      <c r="EZ19" s="21">
        <v>890.28</v>
      </c>
      <c r="FA19" s="21">
        <f aca="true" t="shared" si="34" ref="FA19:FI19">FA20/FA60</f>
        <v>66.71262645185463</v>
      </c>
      <c r="FB19" s="21">
        <f t="shared" si="34"/>
        <v>86.67976633032396</v>
      </c>
      <c r="FC19" s="21">
        <f t="shared" si="34"/>
        <v>77.04716572912159</v>
      </c>
      <c r="FD19" s="21">
        <f t="shared" si="34"/>
        <v>82.23950285522338</v>
      </c>
      <c r="FE19" s="21">
        <f t="shared" si="34"/>
        <v>75.16082735331362</v>
      </c>
      <c r="FF19" s="21">
        <f t="shared" si="34"/>
        <v>78.38696896324014</v>
      </c>
      <c r="FG19" s="21">
        <f t="shared" si="34"/>
        <v>70.21135646687696</v>
      </c>
      <c r="FH19" s="21">
        <f t="shared" si="34"/>
        <v>67.62476262818078</v>
      </c>
      <c r="FI19" s="21">
        <f t="shared" si="34"/>
        <v>76.10857020730926</v>
      </c>
    </row>
    <row r="20" spans="1:165" ht="13.5" customHeight="1">
      <c r="A20" s="67"/>
      <c r="B20" s="68"/>
      <c r="C20" s="68"/>
      <c r="D20" s="68"/>
      <c r="E20" s="68"/>
      <c r="F20" s="69"/>
      <c r="G20" s="7" t="s">
        <v>129</v>
      </c>
      <c r="H20" s="10">
        <v>0</v>
      </c>
      <c r="I20" s="21"/>
      <c r="J20" s="21">
        <f>J18*I19</f>
        <v>71222.4</v>
      </c>
      <c r="K20" s="21">
        <f>K18*I19</f>
        <v>71222.4</v>
      </c>
      <c r="L20" s="21">
        <f aca="true" t="shared" si="35" ref="L20:AJ20">L18*890.28</f>
        <v>71222.4</v>
      </c>
      <c r="M20" s="21">
        <f t="shared" si="35"/>
        <v>71222.4</v>
      </c>
      <c r="N20" s="21">
        <f t="shared" si="35"/>
        <v>71222.4</v>
      </c>
      <c r="O20" s="21">
        <f t="shared" si="35"/>
        <v>71222.4</v>
      </c>
      <c r="P20" s="21">
        <f t="shared" si="35"/>
        <v>71222.4</v>
      </c>
      <c r="Q20" s="21">
        <f t="shared" si="35"/>
        <v>71222.4</v>
      </c>
      <c r="R20" s="21">
        <f t="shared" si="35"/>
        <v>71222.4</v>
      </c>
      <c r="S20" s="21">
        <f t="shared" si="35"/>
        <v>71222.4</v>
      </c>
      <c r="T20" s="21">
        <f t="shared" si="35"/>
        <v>71222.4</v>
      </c>
      <c r="U20" s="21">
        <f t="shared" si="35"/>
        <v>71222.4</v>
      </c>
      <c r="V20" s="21">
        <f t="shared" si="35"/>
        <v>71222.4</v>
      </c>
      <c r="W20" s="21">
        <f t="shared" si="35"/>
        <v>71222.4</v>
      </c>
      <c r="X20" s="21">
        <f t="shared" si="35"/>
        <v>71222.4</v>
      </c>
      <c r="Y20" s="21">
        <f t="shared" si="35"/>
        <v>71222.4</v>
      </c>
      <c r="Z20" s="21">
        <f t="shared" si="35"/>
        <v>71222.4</v>
      </c>
      <c r="AA20" s="21">
        <f t="shared" si="35"/>
        <v>71222.4</v>
      </c>
      <c r="AB20" s="21">
        <f t="shared" si="35"/>
        <v>71222.4</v>
      </c>
      <c r="AC20" s="21">
        <f t="shared" si="35"/>
        <v>71222.4</v>
      </c>
      <c r="AD20" s="21">
        <f t="shared" si="35"/>
        <v>71222.4</v>
      </c>
      <c r="AE20" s="21">
        <f t="shared" si="35"/>
        <v>71222.4</v>
      </c>
      <c r="AF20" s="21">
        <f t="shared" si="35"/>
        <v>71222.4</v>
      </c>
      <c r="AG20" s="21">
        <f t="shared" si="35"/>
        <v>71222.4</v>
      </c>
      <c r="AH20" s="21">
        <f t="shared" si="35"/>
        <v>71222.4</v>
      </c>
      <c r="AI20" s="21">
        <f t="shared" si="35"/>
        <v>71222.4</v>
      </c>
      <c r="AJ20" s="21">
        <f t="shared" si="35"/>
        <v>71222.4</v>
      </c>
      <c r="AK20" s="7" t="s">
        <v>129</v>
      </c>
      <c r="AL20" s="10">
        <v>0</v>
      </c>
      <c r="AM20" s="21"/>
      <c r="AN20" s="39">
        <f>AN18*AM19</f>
        <v>71222.4</v>
      </c>
      <c r="AO20" s="39">
        <f>AO18*AM19</f>
        <v>71222.4</v>
      </c>
      <c r="AP20" s="7" t="s">
        <v>129</v>
      </c>
      <c r="AQ20" s="10">
        <v>0</v>
      </c>
      <c r="AR20" s="21"/>
      <c r="AS20" s="21">
        <f aca="true" t="shared" si="36" ref="AS20:AX20">AS18*890.28</f>
        <v>71222.4</v>
      </c>
      <c r="AT20" s="21">
        <f t="shared" si="36"/>
        <v>71222.4</v>
      </c>
      <c r="AU20" s="21">
        <f t="shared" si="36"/>
        <v>71222.4</v>
      </c>
      <c r="AV20" s="21">
        <f t="shared" si="36"/>
        <v>71222.4</v>
      </c>
      <c r="AW20" s="21">
        <f t="shared" si="36"/>
        <v>71222.4</v>
      </c>
      <c r="AX20" s="21">
        <f t="shared" si="36"/>
        <v>71222.4</v>
      </c>
      <c r="AY20" s="7" t="s">
        <v>129</v>
      </c>
      <c r="AZ20" s="10">
        <v>0</v>
      </c>
      <c r="BA20" s="21"/>
      <c r="BB20" s="21">
        <f aca="true" t="shared" si="37" ref="BB20:BZ20">BB18*890.28</f>
        <v>71222.4</v>
      </c>
      <c r="BC20" s="21">
        <f t="shared" si="37"/>
        <v>71222.4</v>
      </c>
      <c r="BD20" s="21">
        <f t="shared" si="37"/>
        <v>71222.4</v>
      </c>
      <c r="BE20" s="21">
        <f t="shared" si="37"/>
        <v>71222.4</v>
      </c>
      <c r="BF20" s="21">
        <f t="shared" si="37"/>
        <v>71222.4</v>
      </c>
      <c r="BG20" s="21">
        <f t="shared" si="37"/>
        <v>71222.4</v>
      </c>
      <c r="BH20" s="21">
        <f t="shared" si="37"/>
        <v>71222.4</v>
      </c>
      <c r="BI20" s="21">
        <f t="shared" si="37"/>
        <v>71222.4</v>
      </c>
      <c r="BJ20" s="21">
        <f t="shared" si="37"/>
        <v>71222.4</v>
      </c>
      <c r="BK20" s="21">
        <f t="shared" si="37"/>
        <v>71222.4</v>
      </c>
      <c r="BL20" s="21">
        <f t="shared" si="37"/>
        <v>71222.4</v>
      </c>
      <c r="BM20" s="21">
        <f t="shared" si="37"/>
        <v>71222.4</v>
      </c>
      <c r="BN20" s="21">
        <f t="shared" si="37"/>
        <v>71222.4</v>
      </c>
      <c r="BO20" s="21">
        <f t="shared" si="37"/>
        <v>71222.4</v>
      </c>
      <c r="BP20" s="21">
        <f t="shared" si="37"/>
        <v>71222.4</v>
      </c>
      <c r="BQ20" s="21">
        <f t="shared" si="37"/>
        <v>71222.4</v>
      </c>
      <c r="BR20" s="21">
        <f t="shared" si="37"/>
        <v>71222.4</v>
      </c>
      <c r="BS20" s="21">
        <f t="shared" si="37"/>
        <v>71222.4</v>
      </c>
      <c r="BT20" s="21">
        <f t="shared" si="37"/>
        <v>71222.4</v>
      </c>
      <c r="BU20" s="21">
        <f t="shared" si="37"/>
        <v>71222.4</v>
      </c>
      <c r="BV20" s="21">
        <f t="shared" si="37"/>
        <v>71222.4</v>
      </c>
      <c r="BW20" s="21">
        <f t="shared" si="37"/>
        <v>71222.4</v>
      </c>
      <c r="BX20" s="21">
        <f t="shared" si="37"/>
        <v>71222.4</v>
      </c>
      <c r="BY20" s="21">
        <f t="shared" si="37"/>
        <v>71222.4</v>
      </c>
      <c r="BZ20" s="21">
        <f t="shared" si="37"/>
        <v>71222.4</v>
      </c>
      <c r="CA20" s="7" t="s">
        <v>129</v>
      </c>
      <c r="CB20" s="21"/>
      <c r="CC20" s="21">
        <f aca="true" t="shared" si="38" ref="CC20:CL20">CC18*890.28</f>
        <v>71222.4</v>
      </c>
      <c r="CD20" s="21">
        <f t="shared" si="38"/>
        <v>71222.4</v>
      </c>
      <c r="CE20" s="21">
        <f t="shared" si="38"/>
        <v>71222.4</v>
      </c>
      <c r="CF20" s="21">
        <f t="shared" si="38"/>
        <v>71222.4</v>
      </c>
      <c r="CG20" s="21">
        <f t="shared" si="38"/>
        <v>71222.4</v>
      </c>
      <c r="CH20" s="21">
        <f t="shared" si="38"/>
        <v>71222.4</v>
      </c>
      <c r="CI20" s="21">
        <f t="shared" si="38"/>
        <v>71222.4</v>
      </c>
      <c r="CJ20" s="21">
        <f t="shared" si="38"/>
        <v>71222.4</v>
      </c>
      <c r="CK20" s="21">
        <f t="shared" si="38"/>
        <v>71222.4</v>
      </c>
      <c r="CL20" s="21">
        <f t="shared" si="38"/>
        <v>71222.4</v>
      </c>
      <c r="CM20" s="7" t="s">
        <v>129</v>
      </c>
      <c r="CN20" s="21"/>
      <c r="CO20" s="21">
        <f>CO18*890.28</f>
        <v>489654</v>
      </c>
      <c r="CP20" s="21">
        <f>CP18*890.28</f>
        <v>222570</v>
      </c>
      <c r="CQ20" s="21">
        <f>CQ18*890.28</f>
        <v>195861.6</v>
      </c>
      <c r="CR20" s="21">
        <f>CR18*890.28</f>
        <v>400626</v>
      </c>
      <c r="CS20" s="21">
        <f>CS18*890.28</f>
        <v>356112</v>
      </c>
      <c r="CT20" s="7" t="s">
        <v>129</v>
      </c>
      <c r="CU20" s="21"/>
      <c r="CV20" s="21"/>
      <c r="CW20" s="21">
        <f>CW18*890.28</f>
        <v>71222.4</v>
      </c>
      <c r="CX20" s="21">
        <f>CX18*890.28</f>
        <v>71222.4</v>
      </c>
      <c r="CY20" s="21">
        <f aca="true" t="shared" si="39" ref="CY20:DR20">CY18*890.28</f>
        <v>71222.4</v>
      </c>
      <c r="CZ20" s="21">
        <f t="shared" si="39"/>
        <v>71222.4</v>
      </c>
      <c r="DA20" s="21">
        <f t="shared" si="39"/>
        <v>71222.4</v>
      </c>
      <c r="DB20" s="21">
        <f t="shared" si="39"/>
        <v>71222.4</v>
      </c>
      <c r="DC20" s="21">
        <f t="shared" si="39"/>
        <v>75673.8</v>
      </c>
      <c r="DD20" s="21">
        <f t="shared" si="39"/>
        <v>71222.4</v>
      </c>
      <c r="DE20" s="21">
        <f t="shared" si="39"/>
        <v>75673.8</v>
      </c>
      <c r="DF20" s="21">
        <f t="shared" si="39"/>
        <v>71222.4</v>
      </c>
      <c r="DG20" s="21">
        <f t="shared" si="39"/>
        <v>71222.4</v>
      </c>
      <c r="DH20" s="21">
        <f t="shared" si="39"/>
        <v>71222.4</v>
      </c>
      <c r="DI20" s="21">
        <f t="shared" si="39"/>
        <v>71222.4</v>
      </c>
      <c r="DJ20" s="21">
        <f t="shared" si="39"/>
        <v>80125.2</v>
      </c>
      <c r="DK20" s="21">
        <f t="shared" si="39"/>
        <v>71222.4</v>
      </c>
      <c r="DL20" s="21">
        <f t="shared" si="39"/>
        <v>71222.4</v>
      </c>
      <c r="DM20" s="21">
        <f t="shared" si="39"/>
        <v>71222.4</v>
      </c>
      <c r="DN20" s="21">
        <f t="shared" si="39"/>
        <v>71222.4</v>
      </c>
      <c r="DO20" s="21">
        <f t="shared" si="39"/>
        <v>71222.4</v>
      </c>
      <c r="DP20" s="21">
        <f t="shared" si="39"/>
        <v>71222.4</v>
      </c>
      <c r="DQ20" s="21">
        <f t="shared" si="39"/>
        <v>71222.4</v>
      </c>
      <c r="DR20" s="21">
        <f t="shared" si="39"/>
        <v>71222.4</v>
      </c>
      <c r="DS20" s="7" t="s">
        <v>129</v>
      </c>
      <c r="DT20" s="21"/>
      <c r="DU20" s="21"/>
      <c r="DV20" s="21">
        <f>DV18*890.28</f>
        <v>71222.4</v>
      </c>
      <c r="DW20" s="7" t="s">
        <v>129</v>
      </c>
      <c r="DX20" s="21"/>
      <c r="DY20" s="21">
        <f>DY18*890.28</f>
        <v>71222.4</v>
      </c>
      <c r="DZ20" s="7" t="s">
        <v>129</v>
      </c>
      <c r="EA20" s="19">
        <v>0</v>
      </c>
      <c r="EB20" s="21"/>
      <c r="EC20" s="21">
        <f>EC18*890.28</f>
        <v>71222.4</v>
      </c>
      <c r="ED20" s="7" t="s">
        <v>129</v>
      </c>
      <c r="EE20" s="19"/>
      <c r="EF20" s="21"/>
      <c r="EG20" s="21">
        <f>EG18*890.28</f>
        <v>71222.4</v>
      </c>
      <c r="EH20" s="7" t="s">
        <v>129</v>
      </c>
      <c r="EI20" s="19"/>
      <c r="EJ20" s="21"/>
      <c r="EK20" s="21">
        <f>EK18*890.28</f>
        <v>71222.4</v>
      </c>
      <c r="EL20" s="7" t="s">
        <v>129</v>
      </c>
      <c r="EM20" s="21"/>
      <c r="EN20" s="21">
        <f aca="true" t="shared" si="40" ref="EN20:EX20">EN18*890.28</f>
        <v>44514</v>
      </c>
      <c r="EO20" s="21">
        <f t="shared" si="40"/>
        <v>44514</v>
      </c>
      <c r="EP20" s="21">
        <f t="shared" si="40"/>
        <v>44514</v>
      </c>
      <c r="EQ20" s="21">
        <f t="shared" si="40"/>
        <v>44514</v>
      </c>
      <c r="ER20" s="21">
        <f t="shared" si="40"/>
        <v>44514</v>
      </c>
      <c r="ES20" s="21">
        <f t="shared" si="40"/>
        <v>89028</v>
      </c>
      <c r="ET20" s="21">
        <f t="shared" si="40"/>
        <v>44514</v>
      </c>
      <c r="EU20" s="21">
        <f t="shared" si="40"/>
        <v>44514</v>
      </c>
      <c r="EV20" s="21">
        <f t="shared" si="40"/>
        <v>44514</v>
      </c>
      <c r="EW20" s="21">
        <f t="shared" si="40"/>
        <v>71222.4</v>
      </c>
      <c r="EX20" s="21">
        <f t="shared" si="40"/>
        <v>44514</v>
      </c>
      <c r="EY20" s="7" t="s">
        <v>129</v>
      </c>
      <c r="EZ20" s="21"/>
      <c r="FA20" s="21">
        <f aca="true" t="shared" si="41" ref="FA20:FI20">FA18*890.28</f>
        <v>35611.2</v>
      </c>
      <c r="FB20" s="21">
        <f t="shared" si="41"/>
        <v>48965.4</v>
      </c>
      <c r="FC20" s="21">
        <f t="shared" si="41"/>
        <v>35611.2</v>
      </c>
      <c r="FD20" s="21">
        <f t="shared" si="41"/>
        <v>48965.4</v>
      </c>
      <c r="FE20" s="21">
        <f t="shared" si="41"/>
        <v>35611.2</v>
      </c>
      <c r="FF20" s="21">
        <f t="shared" si="41"/>
        <v>35611.2</v>
      </c>
      <c r="FG20" s="21">
        <f t="shared" si="41"/>
        <v>35611.2</v>
      </c>
      <c r="FH20" s="21">
        <f t="shared" si="41"/>
        <v>35611.2</v>
      </c>
      <c r="FI20" s="21">
        <f t="shared" si="41"/>
        <v>35611.2</v>
      </c>
    </row>
    <row r="21" spans="1:165" ht="12.75">
      <c r="A21" s="70"/>
      <c r="B21" s="71"/>
      <c r="C21" s="71"/>
      <c r="D21" s="71"/>
      <c r="E21" s="71"/>
      <c r="F21" s="72"/>
      <c r="G21" s="7" t="s">
        <v>130</v>
      </c>
      <c r="H21" s="10">
        <v>0</v>
      </c>
      <c r="I21" s="2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7" t="s">
        <v>130</v>
      </c>
      <c r="AL21" s="10">
        <v>0</v>
      </c>
      <c r="AM21" s="21"/>
      <c r="AN21" s="39"/>
      <c r="AO21" s="39"/>
      <c r="AP21" s="7" t="s">
        <v>130</v>
      </c>
      <c r="AQ21" s="10">
        <v>0</v>
      </c>
      <c r="AR21" s="21"/>
      <c r="AS21" s="20"/>
      <c r="AT21" s="20"/>
      <c r="AU21" s="20"/>
      <c r="AV21" s="20"/>
      <c r="AW21" s="20"/>
      <c r="AX21" s="20"/>
      <c r="AY21" s="7" t="s">
        <v>130</v>
      </c>
      <c r="AZ21" s="10">
        <v>0</v>
      </c>
      <c r="BA21" s="21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7" t="s">
        <v>130</v>
      </c>
      <c r="CB21" s="21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7" t="s">
        <v>130</v>
      </c>
      <c r="CN21" s="21"/>
      <c r="CO21" s="20"/>
      <c r="CP21" s="20"/>
      <c r="CQ21" s="20"/>
      <c r="CR21" s="20"/>
      <c r="CS21" s="20"/>
      <c r="CT21" s="7" t="s">
        <v>130</v>
      </c>
      <c r="CU21" s="21"/>
      <c r="CV21" s="21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7" t="s">
        <v>130</v>
      </c>
      <c r="DT21" s="21"/>
      <c r="DU21" s="21"/>
      <c r="DV21" s="20"/>
      <c r="DW21" s="7" t="s">
        <v>130</v>
      </c>
      <c r="DX21" s="21"/>
      <c r="DY21" s="20"/>
      <c r="DZ21" s="7" t="s">
        <v>130</v>
      </c>
      <c r="EA21" s="19">
        <v>0</v>
      </c>
      <c r="EB21" s="21"/>
      <c r="EC21" s="20"/>
      <c r="ED21" s="7" t="s">
        <v>130</v>
      </c>
      <c r="EE21" s="19"/>
      <c r="EF21" s="21"/>
      <c r="EG21" s="20"/>
      <c r="EH21" s="7" t="s">
        <v>130</v>
      </c>
      <c r="EI21" s="19"/>
      <c r="EJ21" s="21"/>
      <c r="EK21" s="20"/>
      <c r="EL21" s="7" t="s">
        <v>130</v>
      </c>
      <c r="EM21" s="21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7" t="s">
        <v>130</v>
      </c>
      <c r="EZ21" s="21"/>
      <c r="FA21" s="20"/>
      <c r="FB21" s="20"/>
      <c r="FC21" s="20"/>
      <c r="FD21" s="20"/>
      <c r="FE21" s="20"/>
      <c r="FF21" s="20"/>
      <c r="FG21" s="20"/>
      <c r="FH21" s="20"/>
      <c r="FI21" s="20"/>
    </row>
    <row r="22" spans="1:165" ht="12.75">
      <c r="A22" s="64" t="s">
        <v>135</v>
      </c>
      <c r="B22" s="65"/>
      <c r="C22" s="65"/>
      <c r="D22" s="65"/>
      <c r="E22" s="65"/>
      <c r="F22" s="66"/>
      <c r="G22" s="7" t="s">
        <v>133</v>
      </c>
      <c r="H22" s="10">
        <v>0</v>
      </c>
      <c r="I22" s="21"/>
      <c r="J22" s="21">
        <v>15</v>
      </c>
      <c r="K22" s="21">
        <v>15</v>
      </c>
      <c r="L22" s="21">
        <v>15</v>
      </c>
      <c r="M22" s="21">
        <v>15</v>
      </c>
      <c r="N22" s="21">
        <v>15</v>
      </c>
      <c r="O22" s="21">
        <v>15</v>
      </c>
      <c r="P22" s="21">
        <v>15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1">
        <v>15</v>
      </c>
      <c r="AC22" s="21">
        <v>15</v>
      </c>
      <c r="AD22" s="21">
        <v>15</v>
      </c>
      <c r="AE22" s="21">
        <v>15</v>
      </c>
      <c r="AF22" s="21">
        <v>15</v>
      </c>
      <c r="AG22" s="21">
        <v>15</v>
      </c>
      <c r="AH22" s="21">
        <v>15</v>
      </c>
      <c r="AI22" s="21">
        <v>15</v>
      </c>
      <c r="AJ22" s="21">
        <v>15</v>
      </c>
      <c r="AK22" s="7" t="s">
        <v>133</v>
      </c>
      <c r="AL22" s="10">
        <v>0</v>
      </c>
      <c r="AM22" s="21"/>
      <c r="AN22" s="21">
        <v>15</v>
      </c>
      <c r="AO22" s="21">
        <v>15</v>
      </c>
      <c r="AP22" s="7" t="s">
        <v>133</v>
      </c>
      <c r="AQ22" s="10">
        <v>0</v>
      </c>
      <c r="AR22" s="21"/>
      <c r="AS22" s="21">
        <v>15</v>
      </c>
      <c r="AT22" s="21">
        <v>15</v>
      </c>
      <c r="AU22" s="21">
        <v>15</v>
      </c>
      <c r="AV22" s="21">
        <v>15</v>
      </c>
      <c r="AW22" s="21">
        <v>15</v>
      </c>
      <c r="AX22" s="21">
        <v>15</v>
      </c>
      <c r="AY22" s="7" t="s">
        <v>133</v>
      </c>
      <c r="AZ22" s="10">
        <v>0</v>
      </c>
      <c r="BA22" s="21"/>
      <c r="BB22" s="21">
        <v>15</v>
      </c>
      <c r="BC22" s="21">
        <v>15</v>
      </c>
      <c r="BD22" s="21">
        <v>15</v>
      </c>
      <c r="BE22" s="21">
        <v>15</v>
      </c>
      <c r="BF22" s="21">
        <v>15</v>
      </c>
      <c r="BG22" s="21">
        <v>15</v>
      </c>
      <c r="BH22" s="21">
        <v>15</v>
      </c>
      <c r="BI22" s="21">
        <v>15</v>
      </c>
      <c r="BJ22" s="21">
        <v>15</v>
      </c>
      <c r="BK22" s="21">
        <v>15</v>
      </c>
      <c r="BL22" s="21">
        <v>15</v>
      </c>
      <c r="BM22" s="21">
        <v>15</v>
      </c>
      <c r="BN22" s="21">
        <v>15</v>
      </c>
      <c r="BO22" s="21">
        <v>15</v>
      </c>
      <c r="BP22" s="21">
        <v>15</v>
      </c>
      <c r="BQ22" s="21">
        <v>15</v>
      </c>
      <c r="BR22" s="21">
        <v>15</v>
      </c>
      <c r="BS22" s="21">
        <v>15</v>
      </c>
      <c r="BT22" s="21">
        <v>15</v>
      </c>
      <c r="BU22" s="21">
        <v>15</v>
      </c>
      <c r="BV22" s="21">
        <v>15</v>
      </c>
      <c r="BW22" s="21">
        <v>15</v>
      </c>
      <c r="BX22" s="21">
        <v>15</v>
      </c>
      <c r="BY22" s="21">
        <v>15</v>
      </c>
      <c r="BZ22" s="21">
        <v>15</v>
      </c>
      <c r="CA22" s="7" t="s">
        <v>133</v>
      </c>
      <c r="CB22" s="21"/>
      <c r="CC22" s="21">
        <v>15</v>
      </c>
      <c r="CD22" s="21">
        <v>15</v>
      </c>
      <c r="CE22" s="21">
        <v>15</v>
      </c>
      <c r="CF22" s="21">
        <v>15</v>
      </c>
      <c r="CG22" s="21">
        <v>15</v>
      </c>
      <c r="CH22" s="21">
        <v>15</v>
      </c>
      <c r="CI22" s="21">
        <v>15</v>
      </c>
      <c r="CJ22" s="21">
        <v>15</v>
      </c>
      <c r="CK22" s="21">
        <v>15</v>
      </c>
      <c r="CL22" s="21">
        <v>15</v>
      </c>
      <c r="CM22" s="7" t="s">
        <v>133</v>
      </c>
      <c r="CN22" s="21"/>
      <c r="CO22" s="21">
        <v>45</v>
      </c>
      <c r="CP22" s="21">
        <v>45</v>
      </c>
      <c r="CQ22" s="21">
        <v>45</v>
      </c>
      <c r="CR22" s="21">
        <v>45</v>
      </c>
      <c r="CS22" s="21">
        <v>35</v>
      </c>
      <c r="CT22" s="7" t="s">
        <v>133</v>
      </c>
      <c r="CU22" s="21"/>
      <c r="CV22" s="21"/>
      <c r="CW22" s="21">
        <v>15</v>
      </c>
      <c r="CX22" s="21">
        <v>15</v>
      </c>
      <c r="CY22" s="21">
        <v>15</v>
      </c>
      <c r="CZ22" s="21">
        <v>15</v>
      </c>
      <c r="DA22" s="21">
        <v>15</v>
      </c>
      <c r="DB22" s="21">
        <v>15</v>
      </c>
      <c r="DC22" s="21">
        <v>15</v>
      </c>
      <c r="DD22" s="21">
        <v>15</v>
      </c>
      <c r="DE22" s="21">
        <v>15</v>
      </c>
      <c r="DF22" s="21">
        <v>15</v>
      </c>
      <c r="DG22" s="21">
        <v>15</v>
      </c>
      <c r="DH22" s="21">
        <v>15</v>
      </c>
      <c r="DI22" s="21">
        <v>15</v>
      </c>
      <c r="DJ22" s="21">
        <v>15</v>
      </c>
      <c r="DK22" s="21">
        <v>15</v>
      </c>
      <c r="DL22" s="21">
        <v>15</v>
      </c>
      <c r="DM22" s="21">
        <v>15</v>
      </c>
      <c r="DN22" s="21">
        <v>15</v>
      </c>
      <c r="DO22" s="21">
        <v>15</v>
      </c>
      <c r="DP22" s="21">
        <v>15</v>
      </c>
      <c r="DQ22" s="21">
        <v>15</v>
      </c>
      <c r="DR22" s="21">
        <v>15</v>
      </c>
      <c r="DS22" s="7" t="s">
        <v>133</v>
      </c>
      <c r="DT22" s="21"/>
      <c r="DU22" s="21"/>
      <c r="DV22" s="21">
        <v>10</v>
      </c>
      <c r="DW22" s="7" t="s">
        <v>133</v>
      </c>
      <c r="DX22" s="21"/>
      <c r="DY22" s="21">
        <v>15</v>
      </c>
      <c r="DZ22" s="7" t="s">
        <v>133</v>
      </c>
      <c r="EA22" s="19">
        <v>0</v>
      </c>
      <c r="EB22" s="21"/>
      <c r="EC22" s="21">
        <v>15</v>
      </c>
      <c r="ED22" s="7" t="s">
        <v>133</v>
      </c>
      <c r="EE22" s="19"/>
      <c r="EF22" s="21"/>
      <c r="EG22" s="21">
        <v>15</v>
      </c>
      <c r="EH22" s="7" t="s">
        <v>133</v>
      </c>
      <c r="EI22" s="19"/>
      <c r="EJ22" s="21"/>
      <c r="EK22" s="21">
        <v>15</v>
      </c>
      <c r="EL22" s="7" t="s">
        <v>133</v>
      </c>
      <c r="EM22" s="21"/>
      <c r="EN22" s="21">
        <v>15</v>
      </c>
      <c r="EO22" s="21">
        <v>15</v>
      </c>
      <c r="EP22" s="21">
        <v>15</v>
      </c>
      <c r="EQ22" s="21">
        <v>15</v>
      </c>
      <c r="ER22" s="21">
        <v>15</v>
      </c>
      <c r="ES22" s="21">
        <v>25</v>
      </c>
      <c r="ET22" s="21">
        <v>15</v>
      </c>
      <c r="EU22" s="21">
        <v>15</v>
      </c>
      <c r="EV22" s="21">
        <v>15</v>
      </c>
      <c r="EW22" s="21">
        <v>15</v>
      </c>
      <c r="EX22" s="21">
        <v>15</v>
      </c>
      <c r="EY22" s="7" t="s">
        <v>133</v>
      </c>
      <c r="EZ22" s="21"/>
      <c r="FA22" s="21">
        <v>15</v>
      </c>
      <c r="FB22" s="21">
        <v>20</v>
      </c>
      <c r="FC22" s="21">
        <v>15</v>
      </c>
      <c r="FD22" s="21">
        <v>20</v>
      </c>
      <c r="FE22" s="21">
        <v>15</v>
      </c>
      <c r="FF22" s="21">
        <v>15</v>
      </c>
      <c r="FG22" s="21">
        <v>15</v>
      </c>
      <c r="FH22" s="21">
        <v>15</v>
      </c>
      <c r="FI22" s="21">
        <v>15</v>
      </c>
    </row>
    <row r="23" spans="1:165" ht="12.75">
      <c r="A23" s="67"/>
      <c r="B23" s="68"/>
      <c r="C23" s="68"/>
      <c r="D23" s="68"/>
      <c r="E23" s="68"/>
      <c r="F23" s="69"/>
      <c r="G23" s="7" t="s">
        <v>127</v>
      </c>
      <c r="H23" s="10">
        <v>0</v>
      </c>
      <c r="I23" s="21">
        <v>836.39</v>
      </c>
      <c r="J23" s="21">
        <f aca="true" t="shared" si="42" ref="J23:AJ23">J24/J60</f>
        <v>25.99637380853709</v>
      </c>
      <c r="K23" s="21">
        <f t="shared" si="42"/>
        <v>21.224581289121975</v>
      </c>
      <c r="L23" s="21">
        <f t="shared" si="42"/>
        <v>17.340497581202488</v>
      </c>
      <c r="M23" s="21">
        <f t="shared" si="42"/>
        <v>27.19672664209842</v>
      </c>
      <c r="N23" s="21">
        <f t="shared" si="42"/>
        <v>29.38138173302108</v>
      </c>
      <c r="O23" s="21">
        <f t="shared" si="42"/>
        <v>9.201210121012101</v>
      </c>
      <c r="P23" s="21">
        <f t="shared" si="42"/>
        <v>21.526853122855183</v>
      </c>
      <c r="Q23" s="21">
        <f t="shared" si="42"/>
        <v>21.61214470284238</v>
      </c>
      <c r="R23" s="21">
        <f t="shared" si="42"/>
        <v>22.719757334299167</v>
      </c>
      <c r="S23" s="21">
        <f t="shared" si="42"/>
        <v>22.228649893692417</v>
      </c>
      <c r="T23" s="21">
        <f t="shared" si="42"/>
        <v>20.795375435106916</v>
      </c>
      <c r="U23" s="21">
        <f t="shared" si="42"/>
        <v>36.259682080924854</v>
      </c>
      <c r="V23" s="21">
        <f t="shared" si="42"/>
        <v>15.507849196538938</v>
      </c>
      <c r="W23" s="21">
        <f t="shared" si="42"/>
        <v>29.842649857278783</v>
      </c>
      <c r="X23" s="21">
        <f t="shared" si="42"/>
        <v>14.15850355490351</v>
      </c>
      <c r="Y23" s="21">
        <f t="shared" si="42"/>
        <v>20.108751402468346</v>
      </c>
      <c r="Z23" s="21">
        <f t="shared" si="42"/>
        <v>20.102307322544466</v>
      </c>
      <c r="AA23" s="21">
        <f t="shared" si="42"/>
        <v>21.634505949301605</v>
      </c>
      <c r="AB23" s="21">
        <f t="shared" si="42"/>
        <v>26.986126048612608</v>
      </c>
      <c r="AC23" s="21">
        <f t="shared" si="42"/>
        <v>19.8196682464455</v>
      </c>
      <c r="AD23" s="21">
        <f t="shared" si="42"/>
        <v>23.988240917782026</v>
      </c>
      <c r="AE23" s="21">
        <f t="shared" si="42"/>
        <v>17.226211725937116</v>
      </c>
      <c r="AF23" s="21">
        <f t="shared" si="42"/>
        <v>25.46863580998782</v>
      </c>
      <c r="AG23" s="21">
        <f t="shared" si="42"/>
        <v>22.28392539964476</v>
      </c>
      <c r="AH23" s="21">
        <f t="shared" si="42"/>
        <v>29.258045708955223</v>
      </c>
      <c r="AI23" s="21">
        <f t="shared" si="42"/>
        <v>27.428618277219066</v>
      </c>
      <c r="AJ23" s="21">
        <f t="shared" si="42"/>
        <v>24.848187759952467</v>
      </c>
      <c r="AK23" s="7" t="s">
        <v>127</v>
      </c>
      <c r="AL23" s="10">
        <v>0</v>
      </c>
      <c r="AM23" s="21">
        <v>836.39</v>
      </c>
      <c r="AN23" s="39">
        <f>AN24/AN60</f>
        <v>24.308951753536135</v>
      </c>
      <c r="AO23" s="39">
        <f>AO24/AO60</f>
        <v>27.285450195737276</v>
      </c>
      <c r="AP23" s="7" t="s">
        <v>127</v>
      </c>
      <c r="AQ23" s="10">
        <v>0</v>
      </c>
      <c r="AR23" s="21">
        <v>836.39</v>
      </c>
      <c r="AS23" s="21">
        <f aca="true" t="shared" si="43" ref="AS23:AX23">AS24/AS60</f>
        <v>27.518863785917965</v>
      </c>
      <c r="AT23" s="21">
        <f t="shared" si="43"/>
        <v>27.609705105633804</v>
      </c>
      <c r="AU23" s="21">
        <f t="shared" si="43"/>
        <v>26.9339845427222</v>
      </c>
      <c r="AV23" s="21">
        <f t="shared" si="43"/>
        <v>26.529604567561854</v>
      </c>
      <c r="AW23" s="21">
        <f t="shared" si="43"/>
        <v>27.416630244755243</v>
      </c>
      <c r="AX23" s="21">
        <f t="shared" si="43"/>
        <v>27.108578219533275</v>
      </c>
      <c r="AY23" s="7" t="s">
        <v>127</v>
      </c>
      <c r="AZ23" s="10">
        <v>0</v>
      </c>
      <c r="BA23" s="21">
        <v>836.39</v>
      </c>
      <c r="BB23" s="21">
        <f aca="true" t="shared" si="44" ref="BB23:BZ23">BB24/BB60</f>
        <v>27.518863785917965</v>
      </c>
      <c r="BC23" s="21">
        <f t="shared" si="44"/>
        <v>27.149642934429778</v>
      </c>
      <c r="BD23" s="21">
        <f t="shared" si="44"/>
        <v>26.928203477141018</v>
      </c>
      <c r="BE23" s="21">
        <f t="shared" si="44"/>
        <v>24.257250580046403</v>
      </c>
      <c r="BF23" s="21">
        <f t="shared" si="44"/>
        <v>23.88320959451742</v>
      </c>
      <c r="BG23" s="21">
        <f t="shared" si="44"/>
        <v>22.25625332623736</v>
      </c>
      <c r="BH23" s="21">
        <f t="shared" si="44"/>
        <v>26.044944986506124</v>
      </c>
      <c r="BI23" s="21">
        <f t="shared" si="44"/>
        <v>14.310311395003993</v>
      </c>
      <c r="BJ23" s="21">
        <f t="shared" si="44"/>
        <v>26.412315789473684</v>
      </c>
      <c r="BK23" s="21">
        <f t="shared" si="44"/>
        <v>17.43932443703086</v>
      </c>
      <c r="BL23" s="21">
        <f t="shared" si="44"/>
        <v>27.518863785917965</v>
      </c>
      <c r="BM23" s="21">
        <f t="shared" si="44"/>
        <v>25.84109165808445</v>
      </c>
      <c r="BN23" s="21">
        <f t="shared" si="44"/>
        <v>21.78477166174683</v>
      </c>
      <c r="BO23" s="21">
        <f t="shared" si="44"/>
        <v>29.25122406155281</v>
      </c>
      <c r="BP23" s="21">
        <f t="shared" si="44"/>
        <v>17.240415006183866</v>
      </c>
      <c r="BQ23" s="21">
        <f t="shared" si="44"/>
        <v>29.906674612634088</v>
      </c>
      <c r="BR23" s="21">
        <f t="shared" si="44"/>
        <v>27.805518617021278</v>
      </c>
      <c r="BS23" s="21">
        <f t="shared" si="44"/>
        <v>23.84689222581258</v>
      </c>
      <c r="BT23" s="21">
        <f t="shared" si="44"/>
        <v>12.8754618226601</v>
      </c>
      <c r="BU23" s="21">
        <f t="shared" si="44"/>
        <v>22.076104170332574</v>
      </c>
      <c r="BV23" s="21">
        <f t="shared" si="44"/>
        <v>18.897198373248983</v>
      </c>
      <c r="BW23" s="21">
        <f t="shared" si="44"/>
        <v>20.96916262744443</v>
      </c>
      <c r="BX23" s="21">
        <f t="shared" si="44"/>
        <v>23.609051561911933</v>
      </c>
      <c r="BY23" s="21">
        <f t="shared" si="44"/>
        <v>15.60429104477612</v>
      </c>
      <c r="BZ23" s="21">
        <f t="shared" si="44"/>
        <v>29.75065212236187</v>
      </c>
      <c r="CA23" s="7" t="s">
        <v>127</v>
      </c>
      <c r="CB23" s="21">
        <v>836.39</v>
      </c>
      <c r="CC23" s="21">
        <f aca="true" t="shared" si="45" ref="CC23:CL23">CC24/CC60</f>
        <v>26.88204413970431</v>
      </c>
      <c r="CD23" s="21">
        <f t="shared" si="45"/>
        <v>24.290125847047435</v>
      </c>
      <c r="CE23" s="21">
        <f t="shared" si="45"/>
        <v>24.27132907719095</v>
      </c>
      <c r="CF23" s="21">
        <f t="shared" si="45"/>
        <v>24.42727803738318</v>
      </c>
      <c r="CG23" s="21">
        <f t="shared" si="45"/>
        <v>26.552063492063493</v>
      </c>
      <c r="CH23" s="21">
        <f t="shared" si="45"/>
        <v>26.307087439714827</v>
      </c>
      <c r="CI23" s="21">
        <f t="shared" si="45"/>
        <v>25.99637380853709</v>
      </c>
      <c r="CJ23" s="21">
        <f t="shared" si="45"/>
        <v>26.169899874843555</v>
      </c>
      <c r="CK23" s="21">
        <f t="shared" si="45"/>
        <v>27.12029831387808</v>
      </c>
      <c r="CL23" s="21">
        <f t="shared" si="45"/>
        <v>27.114437000216125</v>
      </c>
      <c r="CM23" s="7" t="s">
        <v>127</v>
      </c>
      <c r="CN23" s="21">
        <v>836.39</v>
      </c>
      <c r="CO23" s="21">
        <f>CO24/CO60</f>
        <v>10.076718160156355</v>
      </c>
      <c r="CP23" s="21">
        <f>CP24/CP60</f>
        <v>9.949653695675162</v>
      </c>
      <c r="CQ23" s="21">
        <f>CQ24/CQ60</f>
        <v>13.319726085571718</v>
      </c>
      <c r="CR23" s="21">
        <f>CR24/CR60</f>
        <v>10.394528984506614</v>
      </c>
      <c r="CS23" s="21">
        <f>CS24/CS60</f>
        <v>26.57858180497548</v>
      </c>
      <c r="CT23" s="7" t="s">
        <v>127</v>
      </c>
      <c r="CU23" s="21">
        <v>836.39</v>
      </c>
      <c r="CV23" s="21">
        <v>836.39</v>
      </c>
      <c r="CW23" s="21">
        <f aca="true" t="shared" si="46" ref="CW23:DR23">CW24/CW60</f>
        <v>22.51184281356541</v>
      </c>
      <c r="CX23" s="21">
        <f t="shared" si="46"/>
        <v>26.50158428390368</v>
      </c>
      <c r="CY23" s="21">
        <f t="shared" si="46"/>
        <v>25.735076923076925</v>
      </c>
      <c r="CZ23" s="21">
        <f t="shared" si="46"/>
        <v>26.142633882058764</v>
      </c>
      <c r="DA23" s="21">
        <f t="shared" si="46"/>
        <v>23.07494942063638</v>
      </c>
      <c r="DB23" s="21">
        <f t="shared" si="46"/>
        <v>24.27132907719095</v>
      </c>
      <c r="DC23" s="21">
        <f t="shared" si="46"/>
        <v>21.37646958596013</v>
      </c>
      <c r="DD23" s="21">
        <f t="shared" si="46"/>
        <v>28.689343699977133</v>
      </c>
      <c r="DE23" s="21">
        <f t="shared" si="46"/>
        <v>22.052821233960277</v>
      </c>
      <c r="DF23" s="21">
        <f t="shared" si="46"/>
        <v>29.09519944341373</v>
      </c>
      <c r="DG23" s="21">
        <f t="shared" si="46"/>
        <v>26.761625426621162</v>
      </c>
      <c r="DH23" s="21">
        <f t="shared" si="46"/>
        <v>24.833432304038006</v>
      </c>
      <c r="DI23" s="21">
        <f t="shared" si="46"/>
        <v>24.638354281225453</v>
      </c>
      <c r="DJ23" s="21">
        <f t="shared" si="46"/>
        <v>20.590595765632695</v>
      </c>
      <c r="DK23" s="21">
        <f t="shared" si="46"/>
        <v>22.690992946283234</v>
      </c>
      <c r="DL23" s="21">
        <f t="shared" si="46"/>
        <v>24.897499503869817</v>
      </c>
      <c r="DM23" s="21">
        <f t="shared" si="46"/>
        <v>23.869577625570777</v>
      </c>
      <c r="DN23" s="21">
        <f t="shared" si="46"/>
        <v>24.76969397828233</v>
      </c>
      <c r="DO23" s="21">
        <f t="shared" si="46"/>
        <v>25.197529624422575</v>
      </c>
      <c r="DP23" s="21">
        <f t="shared" si="46"/>
        <v>24.313662790697673</v>
      </c>
      <c r="DQ23" s="21">
        <f t="shared" si="46"/>
        <v>24.201099537037038</v>
      </c>
      <c r="DR23" s="21">
        <f t="shared" si="46"/>
        <v>22.856349061759886</v>
      </c>
      <c r="DS23" s="7" t="s">
        <v>127</v>
      </c>
      <c r="DT23" s="21">
        <v>836.39</v>
      </c>
      <c r="DU23" s="21">
        <v>836.39</v>
      </c>
      <c r="DV23" s="21">
        <f>DV24/DV60</f>
        <v>24.145207852193995</v>
      </c>
      <c r="DW23" s="7" t="s">
        <v>127</v>
      </c>
      <c r="DX23" s="21">
        <v>836.39</v>
      </c>
      <c r="DY23" s="21">
        <f>DY24/DY60</f>
        <v>24.887621503669905</v>
      </c>
      <c r="DZ23" s="7" t="s">
        <v>127</v>
      </c>
      <c r="EA23" s="19">
        <v>0</v>
      </c>
      <c r="EB23" s="21">
        <v>836.39</v>
      </c>
      <c r="EC23" s="21">
        <f>EC24/EC60</f>
        <v>25.609001837109616</v>
      </c>
      <c r="ED23" s="7" t="s">
        <v>127</v>
      </c>
      <c r="EE23" s="19"/>
      <c r="EF23" s="21">
        <v>836.39</v>
      </c>
      <c r="EG23" s="21">
        <f>EG24/EG60</f>
        <v>27.09686825053996</v>
      </c>
      <c r="EH23" s="7" t="s">
        <v>127</v>
      </c>
      <c r="EI23" s="19"/>
      <c r="EJ23" s="21">
        <v>836.39</v>
      </c>
      <c r="EK23" s="21">
        <f>EK24/EK60</f>
        <v>30.17279942279942</v>
      </c>
      <c r="EL23" s="7" t="s">
        <v>127</v>
      </c>
      <c r="EM23" s="21">
        <v>836.39</v>
      </c>
      <c r="EN23" s="21">
        <f aca="true" t="shared" si="47" ref="EN23:EX23">EN24/EN60</f>
        <v>22.20504424778761</v>
      </c>
      <c r="EO23" s="21">
        <f t="shared" si="47"/>
        <v>22.161897191308956</v>
      </c>
      <c r="EP23" s="21">
        <f t="shared" si="47"/>
        <v>32.88558322411534</v>
      </c>
      <c r="EQ23" s="21">
        <f t="shared" si="47"/>
        <v>28.161279461279463</v>
      </c>
      <c r="ER23" s="21">
        <f t="shared" si="47"/>
        <v>22.62551848512173</v>
      </c>
      <c r="ES23" s="21">
        <f t="shared" si="47"/>
        <v>21.03384971330852</v>
      </c>
      <c r="ET23" s="21">
        <f t="shared" si="47"/>
        <v>28.004129464285715</v>
      </c>
      <c r="EU23" s="21">
        <f t="shared" si="47"/>
        <v>23.951603665521194</v>
      </c>
      <c r="EV23" s="21">
        <f t="shared" si="47"/>
        <v>22.201114846929748</v>
      </c>
      <c r="EW23" s="21">
        <f t="shared" si="47"/>
        <v>19.760355961568752</v>
      </c>
      <c r="EX23" s="21">
        <f t="shared" si="47"/>
        <v>29.128976085442304</v>
      </c>
      <c r="EY23" s="7" t="s">
        <v>127</v>
      </c>
      <c r="EZ23" s="21">
        <v>836.39</v>
      </c>
      <c r="FA23" s="21">
        <f aca="true" t="shared" si="48" ref="FA23:FI23">FA24/FA60</f>
        <v>23.502903709254404</v>
      </c>
      <c r="FB23" s="21">
        <f t="shared" si="48"/>
        <v>29.61196671977341</v>
      </c>
      <c r="FC23" s="21">
        <f t="shared" si="48"/>
        <v>27.14376893119862</v>
      </c>
      <c r="FD23" s="21">
        <f t="shared" si="48"/>
        <v>28.095062143097078</v>
      </c>
      <c r="FE23" s="21">
        <f t="shared" si="48"/>
        <v>26.479210637399746</v>
      </c>
      <c r="FF23" s="21">
        <f t="shared" si="48"/>
        <v>27.615782522562185</v>
      </c>
      <c r="FG23" s="21">
        <f t="shared" si="48"/>
        <v>24.735508675078865</v>
      </c>
      <c r="FH23" s="21">
        <f t="shared" si="48"/>
        <v>23.82424990505127</v>
      </c>
      <c r="FI23" s="21">
        <f t="shared" si="48"/>
        <v>26.81310108997649</v>
      </c>
    </row>
    <row r="24" spans="1:165" ht="13.5" customHeight="1">
      <c r="A24" s="67"/>
      <c r="B24" s="68"/>
      <c r="C24" s="68"/>
      <c r="D24" s="68"/>
      <c r="E24" s="68"/>
      <c r="F24" s="69"/>
      <c r="G24" s="7" t="s">
        <v>129</v>
      </c>
      <c r="H24" s="10">
        <v>0</v>
      </c>
      <c r="I24" s="38"/>
      <c r="J24" s="21">
        <f>J22*I23</f>
        <v>12545.85</v>
      </c>
      <c r="K24" s="21">
        <f>K22*I23</f>
        <v>12545.85</v>
      </c>
      <c r="L24" s="21">
        <f aca="true" t="shared" si="49" ref="L24:AJ24">L22*836.39</f>
        <v>12545.85</v>
      </c>
      <c r="M24" s="21">
        <f t="shared" si="49"/>
        <v>12545.85</v>
      </c>
      <c r="N24" s="21">
        <f t="shared" si="49"/>
        <v>12545.85</v>
      </c>
      <c r="O24" s="21">
        <f t="shared" si="49"/>
        <v>12545.85</v>
      </c>
      <c r="P24" s="21">
        <f t="shared" si="49"/>
        <v>12545.85</v>
      </c>
      <c r="Q24" s="21">
        <f t="shared" si="49"/>
        <v>12545.85</v>
      </c>
      <c r="R24" s="21">
        <f t="shared" si="49"/>
        <v>12545.85</v>
      </c>
      <c r="S24" s="21">
        <f t="shared" si="49"/>
        <v>12545.85</v>
      </c>
      <c r="T24" s="21">
        <f t="shared" si="49"/>
        <v>12545.85</v>
      </c>
      <c r="U24" s="21">
        <f t="shared" si="49"/>
        <v>12545.85</v>
      </c>
      <c r="V24" s="21">
        <f t="shared" si="49"/>
        <v>12545.85</v>
      </c>
      <c r="W24" s="21">
        <f t="shared" si="49"/>
        <v>12545.85</v>
      </c>
      <c r="X24" s="21">
        <f t="shared" si="49"/>
        <v>12545.85</v>
      </c>
      <c r="Y24" s="21">
        <f t="shared" si="49"/>
        <v>12545.85</v>
      </c>
      <c r="Z24" s="21">
        <f t="shared" si="49"/>
        <v>12545.85</v>
      </c>
      <c r="AA24" s="21">
        <f t="shared" si="49"/>
        <v>12545.85</v>
      </c>
      <c r="AB24" s="21">
        <f t="shared" si="49"/>
        <v>12545.85</v>
      </c>
      <c r="AC24" s="21">
        <f t="shared" si="49"/>
        <v>12545.85</v>
      </c>
      <c r="AD24" s="21">
        <f t="shared" si="49"/>
        <v>12545.85</v>
      </c>
      <c r="AE24" s="21">
        <f t="shared" si="49"/>
        <v>12545.85</v>
      </c>
      <c r="AF24" s="21">
        <f t="shared" si="49"/>
        <v>12545.85</v>
      </c>
      <c r="AG24" s="21">
        <f t="shared" si="49"/>
        <v>12545.85</v>
      </c>
      <c r="AH24" s="21">
        <f t="shared" si="49"/>
        <v>12545.85</v>
      </c>
      <c r="AI24" s="21">
        <f t="shared" si="49"/>
        <v>12545.85</v>
      </c>
      <c r="AJ24" s="21">
        <f t="shared" si="49"/>
        <v>12545.85</v>
      </c>
      <c r="AK24" s="7" t="s">
        <v>129</v>
      </c>
      <c r="AL24" s="10">
        <v>0</v>
      </c>
      <c r="AM24" s="38"/>
      <c r="AN24" s="39">
        <f>AN22*AM23</f>
        <v>12545.85</v>
      </c>
      <c r="AO24" s="39">
        <f>AO22*AM23</f>
        <v>12545.85</v>
      </c>
      <c r="AP24" s="7" t="s">
        <v>129</v>
      </c>
      <c r="AQ24" s="10">
        <v>0</v>
      </c>
      <c r="AR24" s="38"/>
      <c r="AS24" s="21">
        <f aca="true" t="shared" si="50" ref="AS24:AX24">AS22*836.39</f>
        <v>12545.85</v>
      </c>
      <c r="AT24" s="21">
        <f t="shared" si="50"/>
        <v>12545.85</v>
      </c>
      <c r="AU24" s="21">
        <f t="shared" si="50"/>
        <v>12545.85</v>
      </c>
      <c r="AV24" s="21">
        <f t="shared" si="50"/>
        <v>12545.85</v>
      </c>
      <c r="AW24" s="21">
        <f t="shared" si="50"/>
        <v>12545.85</v>
      </c>
      <c r="AX24" s="21">
        <f t="shared" si="50"/>
        <v>12545.85</v>
      </c>
      <c r="AY24" s="7" t="s">
        <v>129</v>
      </c>
      <c r="AZ24" s="10">
        <v>0</v>
      </c>
      <c r="BA24" s="38"/>
      <c r="BB24" s="21">
        <f aca="true" t="shared" si="51" ref="BB24:BZ24">BB22*836.39</f>
        <v>12545.85</v>
      </c>
      <c r="BC24" s="21">
        <f t="shared" si="51"/>
        <v>12545.85</v>
      </c>
      <c r="BD24" s="21">
        <f t="shared" si="51"/>
        <v>12545.85</v>
      </c>
      <c r="BE24" s="21">
        <f t="shared" si="51"/>
        <v>12545.85</v>
      </c>
      <c r="BF24" s="21">
        <f t="shared" si="51"/>
        <v>12545.85</v>
      </c>
      <c r="BG24" s="21">
        <f t="shared" si="51"/>
        <v>12545.85</v>
      </c>
      <c r="BH24" s="21">
        <f t="shared" si="51"/>
        <v>12545.85</v>
      </c>
      <c r="BI24" s="21">
        <f t="shared" si="51"/>
        <v>12545.85</v>
      </c>
      <c r="BJ24" s="21">
        <f t="shared" si="51"/>
        <v>12545.85</v>
      </c>
      <c r="BK24" s="21">
        <f t="shared" si="51"/>
        <v>12545.85</v>
      </c>
      <c r="BL24" s="21">
        <f t="shared" si="51"/>
        <v>12545.85</v>
      </c>
      <c r="BM24" s="21">
        <f t="shared" si="51"/>
        <v>12545.85</v>
      </c>
      <c r="BN24" s="21">
        <f t="shared" si="51"/>
        <v>12545.85</v>
      </c>
      <c r="BO24" s="21">
        <f t="shared" si="51"/>
        <v>12545.85</v>
      </c>
      <c r="BP24" s="21">
        <f t="shared" si="51"/>
        <v>12545.85</v>
      </c>
      <c r="BQ24" s="21">
        <f t="shared" si="51"/>
        <v>12545.85</v>
      </c>
      <c r="BR24" s="21">
        <f t="shared" si="51"/>
        <v>12545.85</v>
      </c>
      <c r="BS24" s="21">
        <f t="shared" si="51"/>
        <v>12545.85</v>
      </c>
      <c r="BT24" s="21">
        <f t="shared" si="51"/>
        <v>12545.85</v>
      </c>
      <c r="BU24" s="21">
        <f t="shared" si="51"/>
        <v>12545.85</v>
      </c>
      <c r="BV24" s="21">
        <f t="shared" si="51"/>
        <v>12545.85</v>
      </c>
      <c r="BW24" s="21">
        <f t="shared" si="51"/>
        <v>12545.85</v>
      </c>
      <c r="BX24" s="21">
        <f t="shared" si="51"/>
        <v>12545.85</v>
      </c>
      <c r="BY24" s="21">
        <f t="shared" si="51"/>
        <v>12545.85</v>
      </c>
      <c r="BZ24" s="21">
        <f t="shared" si="51"/>
        <v>12545.85</v>
      </c>
      <c r="CA24" s="7" t="s">
        <v>129</v>
      </c>
      <c r="CB24" s="38"/>
      <c r="CC24" s="21">
        <f aca="true" t="shared" si="52" ref="CC24:CL24">CC22*836.39</f>
        <v>12545.85</v>
      </c>
      <c r="CD24" s="21">
        <f t="shared" si="52"/>
        <v>12545.85</v>
      </c>
      <c r="CE24" s="21">
        <f t="shared" si="52"/>
        <v>12545.85</v>
      </c>
      <c r="CF24" s="21">
        <f t="shared" si="52"/>
        <v>12545.85</v>
      </c>
      <c r="CG24" s="21">
        <f t="shared" si="52"/>
        <v>12545.85</v>
      </c>
      <c r="CH24" s="21">
        <f t="shared" si="52"/>
        <v>12545.85</v>
      </c>
      <c r="CI24" s="21">
        <f t="shared" si="52"/>
        <v>12545.85</v>
      </c>
      <c r="CJ24" s="21">
        <f t="shared" si="52"/>
        <v>12545.85</v>
      </c>
      <c r="CK24" s="21">
        <f t="shared" si="52"/>
        <v>12545.85</v>
      </c>
      <c r="CL24" s="21">
        <f t="shared" si="52"/>
        <v>12545.85</v>
      </c>
      <c r="CM24" s="7" t="s">
        <v>129</v>
      </c>
      <c r="CN24" s="38"/>
      <c r="CO24" s="21">
        <f>CO22*836.39</f>
        <v>37637.55</v>
      </c>
      <c r="CP24" s="21">
        <f>CP22*836.39</f>
        <v>37637.55</v>
      </c>
      <c r="CQ24" s="21">
        <f>CQ22*836.39</f>
        <v>37637.55</v>
      </c>
      <c r="CR24" s="21">
        <f>CR22*836.39</f>
        <v>37637.55</v>
      </c>
      <c r="CS24" s="21">
        <f>CS22*836.39</f>
        <v>29273.649999999998</v>
      </c>
      <c r="CT24" s="7" t="s">
        <v>129</v>
      </c>
      <c r="CU24" s="38"/>
      <c r="CV24" s="38"/>
      <c r="CW24" s="21">
        <f>CW22*836.39</f>
        <v>12545.85</v>
      </c>
      <c r="CX24" s="21">
        <f>CX22*836.39</f>
        <v>12545.85</v>
      </c>
      <c r="CY24" s="21">
        <f aca="true" t="shared" si="53" ref="CY24:DR24">CY22*836.39</f>
        <v>12545.85</v>
      </c>
      <c r="CZ24" s="21">
        <f t="shared" si="53"/>
        <v>12545.85</v>
      </c>
      <c r="DA24" s="21">
        <f t="shared" si="53"/>
        <v>12545.85</v>
      </c>
      <c r="DB24" s="21">
        <f t="shared" si="53"/>
        <v>12545.85</v>
      </c>
      <c r="DC24" s="21">
        <f t="shared" si="53"/>
        <v>12545.85</v>
      </c>
      <c r="DD24" s="21">
        <f t="shared" si="53"/>
        <v>12545.85</v>
      </c>
      <c r="DE24" s="21">
        <f t="shared" si="53"/>
        <v>12545.85</v>
      </c>
      <c r="DF24" s="21">
        <f t="shared" si="53"/>
        <v>12545.85</v>
      </c>
      <c r="DG24" s="21">
        <f t="shared" si="53"/>
        <v>12545.85</v>
      </c>
      <c r="DH24" s="21">
        <f t="shared" si="53"/>
        <v>12545.85</v>
      </c>
      <c r="DI24" s="21">
        <f t="shared" si="53"/>
        <v>12545.85</v>
      </c>
      <c r="DJ24" s="21">
        <f t="shared" si="53"/>
        <v>12545.85</v>
      </c>
      <c r="DK24" s="21">
        <f t="shared" si="53"/>
        <v>12545.85</v>
      </c>
      <c r="DL24" s="21">
        <f t="shared" si="53"/>
        <v>12545.85</v>
      </c>
      <c r="DM24" s="21">
        <f t="shared" si="53"/>
        <v>12545.85</v>
      </c>
      <c r="DN24" s="21">
        <f t="shared" si="53"/>
        <v>12545.85</v>
      </c>
      <c r="DO24" s="21">
        <f t="shared" si="53"/>
        <v>12545.85</v>
      </c>
      <c r="DP24" s="21">
        <f t="shared" si="53"/>
        <v>12545.85</v>
      </c>
      <c r="DQ24" s="21">
        <f t="shared" si="53"/>
        <v>12545.85</v>
      </c>
      <c r="DR24" s="21">
        <f t="shared" si="53"/>
        <v>12545.85</v>
      </c>
      <c r="DS24" s="7" t="s">
        <v>129</v>
      </c>
      <c r="DT24" s="38"/>
      <c r="DU24" s="38"/>
      <c r="DV24" s="21">
        <f>DV22*836.39</f>
        <v>8363.9</v>
      </c>
      <c r="DW24" s="7" t="s">
        <v>129</v>
      </c>
      <c r="DX24" s="38"/>
      <c r="DY24" s="21">
        <f>DY22*836.39</f>
        <v>12545.85</v>
      </c>
      <c r="DZ24" s="7" t="s">
        <v>129</v>
      </c>
      <c r="EA24" s="19">
        <v>0</v>
      </c>
      <c r="EB24" s="38"/>
      <c r="EC24" s="21">
        <f>EC22*836.39</f>
        <v>12545.85</v>
      </c>
      <c r="ED24" s="7" t="s">
        <v>129</v>
      </c>
      <c r="EE24" s="19"/>
      <c r="EF24" s="38"/>
      <c r="EG24" s="21">
        <f>EG22*836.39</f>
        <v>12545.85</v>
      </c>
      <c r="EH24" s="7" t="s">
        <v>129</v>
      </c>
      <c r="EI24" s="19"/>
      <c r="EJ24" s="38"/>
      <c r="EK24" s="21">
        <f>EK22*836.39</f>
        <v>12545.85</v>
      </c>
      <c r="EL24" s="7" t="s">
        <v>129</v>
      </c>
      <c r="EM24" s="38"/>
      <c r="EN24" s="21">
        <f aca="true" t="shared" si="54" ref="EN24:EX24">EN22*836.39</f>
        <v>12545.85</v>
      </c>
      <c r="EO24" s="21">
        <f t="shared" si="54"/>
        <v>12545.85</v>
      </c>
      <c r="EP24" s="21">
        <f t="shared" si="54"/>
        <v>12545.85</v>
      </c>
      <c r="EQ24" s="21">
        <f t="shared" si="54"/>
        <v>12545.85</v>
      </c>
      <c r="ER24" s="21">
        <f t="shared" si="54"/>
        <v>12545.85</v>
      </c>
      <c r="ES24" s="21">
        <f t="shared" si="54"/>
        <v>20909.75</v>
      </c>
      <c r="ET24" s="21">
        <f t="shared" si="54"/>
        <v>12545.85</v>
      </c>
      <c r="EU24" s="21">
        <f t="shared" si="54"/>
        <v>12545.85</v>
      </c>
      <c r="EV24" s="21">
        <f t="shared" si="54"/>
        <v>12545.85</v>
      </c>
      <c r="EW24" s="21">
        <f t="shared" si="54"/>
        <v>12545.85</v>
      </c>
      <c r="EX24" s="21">
        <f t="shared" si="54"/>
        <v>12545.85</v>
      </c>
      <c r="EY24" s="7" t="s">
        <v>129</v>
      </c>
      <c r="EZ24" s="38"/>
      <c r="FA24" s="21">
        <f aca="true" t="shared" si="55" ref="FA24:FI24">FA22*836.39</f>
        <v>12545.85</v>
      </c>
      <c r="FB24" s="21">
        <f t="shared" si="55"/>
        <v>16727.8</v>
      </c>
      <c r="FC24" s="21">
        <f t="shared" si="55"/>
        <v>12545.85</v>
      </c>
      <c r="FD24" s="21">
        <f t="shared" si="55"/>
        <v>16727.8</v>
      </c>
      <c r="FE24" s="21">
        <f t="shared" si="55"/>
        <v>12545.85</v>
      </c>
      <c r="FF24" s="21">
        <f t="shared" si="55"/>
        <v>12545.85</v>
      </c>
      <c r="FG24" s="21">
        <f t="shared" si="55"/>
        <v>12545.85</v>
      </c>
      <c r="FH24" s="21">
        <f t="shared" si="55"/>
        <v>12545.85</v>
      </c>
      <c r="FI24" s="21">
        <f t="shared" si="55"/>
        <v>12545.85</v>
      </c>
    </row>
    <row r="25" spans="1:165" ht="12.75">
      <c r="A25" s="70"/>
      <c r="B25" s="71"/>
      <c r="C25" s="71"/>
      <c r="D25" s="71"/>
      <c r="E25" s="71"/>
      <c r="F25" s="72"/>
      <c r="G25" s="7" t="s">
        <v>130</v>
      </c>
      <c r="H25" s="10">
        <v>0</v>
      </c>
      <c r="I25" s="2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7" t="s">
        <v>130</v>
      </c>
      <c r="AL25" s="10">
        <v>0</v>
      </c>
      <c r="AM25" s="21"/>
      <c r="AN25" s="39"/>
      <c r="AO25" s="39"/>
      <c r="AP25" s="7" t="s">
        <v>130</v>
      </c>
      <c r="AQ25" s="10">
        <v>0</v>
      </c>
      <c r="AR25" s="21"/>
      <c r="AS25" s="20"/>
      <c r="AT25" s="20"/>
      <c r="AU25" s="20"/>
      <c r="AV25" s="20"/>
      <c r="AW25" s="20"/>
      <c r="AX25" s="20"/>
      <c r="AY25" s="7" t="s">
        <v>130</v>
      </c>
      <c r="AZ25" s="10">
        <v>0</v>
      </c>
      <c r="BA25" s="21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7" t="s">
        <v>130</v>
      </c>
      <c r="CB25" s="21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7" t="s">
        <v>130</v>
      </c>
      <c r="CN25" s="21"/>
      <c r="CO25" s="20"/>
      <c r="CP25" s="20"/>
      <c r="CQ25" s="20"/>
      <c r="CR25" s="20"/>
      <c r="CS25" s="20"/>
      <c r="CT25" s="7" t="s">
        <v>130</v>
      </c>
      <c r="CU25" s="21"/>
      <c r="CV25" s="21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7" t="s">
        <v>130</v>
      </c>
      <c r="DT25" s="21"/>
      <c r="DU25" s="21"/>
      <c r="DV25" s="20"/>
      <c r="DW25" s="7" t="s">
        <v>130</v>
      </c>
      <c r="DX25" s="21"/>
      <c r="DY25" s="20"/>
      <c r="DZ25" s="7" t="s">
        <v>130</v>
      </c>
      <c r="EA25" s="19">
        <v>0</v>
      </c>
      <c r="EB25" s="21"/>
      <c r="EC25" s="20"/>
      <c r="ED25" s="7" t="s">
        <v>130</v>
      </c>
      <c r="EE25" s="19"/>
      <c r="EF25" s="21"/>
      <c r="EG25" s="20"/>
      <c r="EH25" s="7" t="s">
        <v>130</v>
      </c>
      <c r="EI25" s="19"/>
      <c r="EJ25" s="21"/>
      <c r="EK25" s="20"/>
      <c r="EL25" s="7" t="s">
        <v>130</v>
      </c>
      <c r="EM25" s="21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7" t="s">
        <v>130</v>
      </c>
      <c r="EZ25" s="21"/>
      <c r="FA25" s="20"/>
      <c r="FB25" s="20"/>
      <c r="FC25" s="20"/>
      <c r="FD25" s="20"/>
      <c r="FE25" s="20"/>
      <c r="FF25" s="20"/>
      <c r="FG25" s="20"/>
      <c r="FH25" s="20"/>
      <c r="FI25" s="20"/>
    </row>
    <row r="26" spans="1:165" ht="15.75" customHeight="1">
      <c r="A26" s="55" t="s">
        <v>136</v>
      </c>
      <c r="B26" s="56"/>
      <c r="C26" s="56"/>
      <c r="D26" s="56"/>
      <c r="E26" s="56"/>
      <c r="F26" s="57"/>
      <c r="G26" s="7" t="s">
        <v>133</v>
      </c>
      <c r="H26" s="10">
        <v>0</v>
      </c>
      <c r="I26" s="21"/>
      <c r="J26" s="21">
        <v>24</v>
      </c>
      <c r="K26" s="21">
        <v>24</v>
      </c>
      <c r="L26" s="21">
        <v>24</v>
      </c>
      <c r="M26" s="21">
        <v>24</v>
      </c>
      <c r="N26" s="21">
        <v>24</v>
      </c>
      <c r="O26" s="21">
        <v>24</v>
      </c>
      <c r="P26" s="21">
        <v>24</v>
      </c>
      <c r="Q26" s="21">
        <v>24</v>
      </c>
      <c r="R26" s="21">
        <v>24</v>
      </c>
      <c r="S26" s="21">
        <v>24</v>
      </c>
      <c r="T26" s="21">
        <v>24</v>
      </c>
      <c r="U26" s="21">
        <v>24</v>
      </c>
      <c r="V26" s="21">
        <v>24</v>
      </c>
      <c r="W26" s="21">
        <v>24</v>
      </c>
      <c r="X26" s="21">
        <v>24</v>
      </c>
      <c r="Y26" s="21">
        <v>24</v>
      </c>
      <c r="Z26" s="21">
        <v>24</v>
      </c>
      <c r="AA26" s="21">
        <v>24</v>
      </c>
      <c r="AB26" s="21">
        <v>24</v>
      </c>
      <c r="AC26" s="21">
        <v>24</v>
      </c>
      <c r="AD26" s="21">
        <v>24</v>
      </c>
      <c r="AE26" s="21">
        <v>24</v>
      </c>
      <c r="AF26" s="21">
        <v>24</v>
      </c>
      <c r="AG26" s="21">
        <v>24</v>
      </c>
      <c r="AH26" s="21">
        <v>24</v>
      </c>
      <c r="AI26" s="21">
        <v>24</v>
      </c>
      <c r="AJ26" s="21">
        <v>24</v>
      </c>
      <c r="AK26" s="7" t="s">
        <v>133</v>
      </c>
      <c r="AL26" s="10">
        <v>0</v>
      </c>
      <c r="AM26" s="21"/>
      <c r="AN26" s="21">
        <v>24</v>
      </c>
      <c r="AO26" s="21">
        <v>24</v>
      </c>
      <c r="AP26" s="7" t="s">
        <v>133</v>
      </c>
      <c r="AQ26" s="10">
        <v>0</v>
      </c>
      <c r="AR26" s="21"/>
      <c r="AS26" s="21">
        <v>24</v>
      </c>
      <c r="AT26" s="21">
        <v>24</v>
      </c>
      <c r="AU26" s="21">
        <v>24</v>
      </c>
      <c r="AV26" s="21">
        <v>24</v>
      </c>
      <c r="AW26" s="21">
        <v>24</v>
      </c>
      <c r="AX26" s="21">
        <v>24</v>
      </c>
      <c r="AY26" s="7" t="s">
        <v>133</v>
      </c>
      <c r="AZ26" s="10">
        <v>0</v>
      </c>
      <c r="BA26" s="21"/>
      <c r="BB26" s="21">
        <v>24</v>
      </c>
      <c r="BC26" s="21">
        <v>24</v>
      </c>
      <c r="BD26" s="21">
        <v>24</v>
      </c>
      <c r="BE26" s="21">
        <v>24</v>
      </c>
      <c r="BF26" s="21">
        <v>24</v>
      </c>
      <c r="BG26" s="21">
        <v>24</v>
      </c>
      <c r="BH26" s="21">
        <v>24</v>
      </c>
      <c r="BI26" s="21">
        <v>24</v>
      </c>
      <c r="BJ26" s="21">
        <v>24</v>
      </c>
      <c r="BK26" s="21">
        <v>24</v>
      </c>
      <c r="BL26" s="21">
        <v>24</v>
      </c>
      <c r="BM26" s="21">
        <v>24</v>
      </c>
      <c r="BN26" s="21">
        <v>24</v>
      </c>
      <c r="BO26" s="21">
        <v>24</v>
      </c>
      <c r="BP26" s="21">
        <v>24</v>
      </c>
      <c r="BQ26" s="21">
        <v>24</v>
      </c>
      <c r="BR26" s="21">
        <v>24</v>
      </c>
      <c r="BS26" s="21">
        <v>24</v>
      </c>
      <c r="BT26" s="21">
        <v>24</v>
      </c>
      <c r="BU26" s="21">
        <v>24</v>
      </c>
      <c r="BV26" s="21">
        <v>24</v>
      </c>
      <c r="BW26" s="21">
        <v>24</v>
      </c>
      <c r="BX26" s="21">
        <v>24</v>
      </c>
      <c r="BY26" s="21">
        <v>24</v>
      </c>
      <c r="BZ26" s="21">
        <v>24</v>
      </c>
      <c r="CA26" s="7" t="s">
        <v>133</v>
      </c>
      <c r="CB26" s="21"/>
      <c r="CC26" s="21">
        <v>24</v>
      </c>
      <c r="CD26" s="21">
        <v>24</v>
      </c>
      <c r="CE26" s="21">
        <v>24</v>
      </c>
      <c r="CF26" s="21">
        <v>24</v>
      </c>
      <c r="CG26" s="21">
        <v>24</v>
      </c>
      <c r="CH26" s="21">
        <v>24</v>
      </c>
      <c r="CI26" s="21">
        <v>24</v>
      </c>
      <c r="CJ26" s="21">
        <v>24</v>
      </c>
      <c r="CK26" s="21">
        <v>24</v>
      </c>
      <c r="CL26" s="21">
        <v>24</v>
      </c>
      <c r="CM26" s="7" t="s">
        <v>133</v>
      </c>
      <c r="CN26" s="21"/>
      <c r="CO26" s="21">
        <v>140</v>
      </c>
      <c r="CP26" s="21">
        <v>140</v>
      </c>
      <c r="CQ26" s="21">
        <v>130</v>
      </c>
      <c r="CR26" s="21">
        <v>140</v>
      </c>
      <c r="CS26" s="21">
        <v>120</v>
      </c>
      <c r="CT26" s="7" t="s">
        <v>133</v>
      </c>
      <c r="CU26" s="21"/>
      <c r="CV26" s="21"/>
      <c r="CW26" s="21">
        <v>24</v>
      </c>
      <c r="CX26" s="21">
        <v>24</v>
      </c>
      <c r="CY26" s="21">
        <v>24</v>
      </c>
      <c r="CZ26" s="21">
        <v>24</v>
      </c>
      <c r="DA26" s="21">
        <v>24</v>
      </c>
      <c r="DB26" s="21">
        <v>24</v>
      </c>
      <c r="DC26" s="21">
        <v>24</v>
      </c>
      <c r="DD26" s="21">
        <v>24</v>
      </c>
      <c r="DE26" s="21">
        <v>24</v>
      </c>
      <c r="DF26" s="21">
        <v>24</v>
      </c>
      <c r="DG26" s="21">
        <v>24</v>
      </c>
      <c r="DH26" s="21">
        <v>24</v>
      </c>
      <c r="DI26" s="21">
        <v>24</v>
      </c>
      <c r="DJ26" s="21">
        <v>24</v>
      </c>
      <c r="DK26" s="21">
        <v>24</v>
      </c>
      <c r="DL26" s="21">
        <v>24</v>
      </c>
      <c r="DM26" s="21">
        <v>24</v>
      </c>
      <c r="DN26" s="21">
        <v>24</v>
      </c>
      <c r="DO26" s="21">
        <v>24</v>
      </c>
      <c r="DP26" s="21">
        <v>24</v>
      </c>
      <c r="DQ26" s="21">
        <v>24</v>
      </c>
      <c r="DR26" s="21">
        <v>24</v>
      </c>
      <c r="DS26" s="7" t="s">
        <v>133</v>
      </c>
      <c r="DT26" s="21"/>
      <c r="DU26" s="21"/>
      <c r="DV26" s="21">
        <v>24</v>
      </c>
      <c r="DW26" s="7" t="s">
        <v>133</v>
      </c>
      <c r="DX26" s="21"/>
      <c r="DY26" s="21">
        <v>24</v>
      </c>
      <c r="DZ26" s="7" t="s">
        <v>133</v>
      </c>
      <c r="EA26" s="19">
        <v>0</v>
      </c>
      <c r="EB26" s="21"/>
      <c r="EC26" s="21">
        <v>24</v>
      </c>
      <c r="ED26" s="7" t="s">
        <v>133</v>
      </c>
      <c r="EE26" s="19"/>
      <c r="EF26" s="21"/>
      <c r="EG26" s="21">
        <v>24</v>
      </c>
      <c r="EH26" s="7" t="s">
        <v>133</v>
      </c>
      <c r="EI26" s="19"/>
      <c r="EJ26" s="21"/>
      <c r="EK26" s="21">
        <v>24</v>
      </c>
      <c r="EL26" s="7" t="s">
        <v>133</v>
      </c>
      <c r="EM26" s="21"/>
      <c r="EN26" s="21">
        <v>24</v>
      </c>
      <c r="EO26" s="21">
        <v>24</v>
      </c>
      <c r="EP26" s="21">
        <v>24</v>
      </c>
      <c r="EQ26" s="21">
        <v>24</v>
      </c>
      <c r="ER26" s="21">
        <v>24</v>
      </c>
      <c r="ES26" s="21">
        <v>34</v>
      </c>
      <c r="ET26" s="21">
        <v>24</v>
      </c>
      <c r="EU26" s="21">
        <v>24</v>
      </c>
      <c r="EV26" s="21">
        <v>24</v>
      </c>
      <c r="EW26" s="21">
        <v>24</v>
      </c>
      <c r="EX26" s="21">
        <v>24</v>
      </c>
      <c r="EY26" s="7" t="s">
        <v>133</v>
      </c>
      <c r="EZ26" s="21"/>
      <c r="FA26" s="21">
        <v>24</v>
      </c>
      <c r="FB26" s="21">
        <v>28</v>
      </c>
      <c r="FC26" s="21">
        <v>24</v>
      </c>
      <c r="FD26" s="21">
        <v>28</v>
      </c>
      <c r="FE26" s="21">
        <v>24</v>
      </c>
      <c r="FF26" s="21">
        <v>24</v>
      </c>
      <c r="FG26" s="21">
        <v>24</v>
      </c>
      <c r="FH26" s="21">
        <v>24</v>
      </c>
      <c r="FI26" s="21">
        <v>24</v>
      </c>
    </row>
    <row r="27" spans="1:165" ht="15" customHeight="1">
      <c r="A27" s="58"/>
      <c r="B27" s="59"/>
      <c r="C27" s="59"/>
      <c r="D27" s="59"/>
      <c r="E27" s="59"/>
      <c r="F27" s="60"/>
      <c r="G27" s="7" t="s">
        <v>127</v>
      </c>
      <c r="H27" s="10">
        <v>0</v>
      </c>
      <c r="I27" s="21">
        <v>237</v>
      </c>
      <c r="J27" s="21">
        <f aca="true" t="shared" si="56" ref="J27:AJ27">J28/J60</f>
        <v>11.786158309158724</v>
      </c>
      <c r="K27" s="21">
        <f t="shared" si="56"/>
        <v>9.622737269497547</v>
      </c>
      <c r="L27" s="21">
        <f t="shared" si="56"/>
        <v>7.8617829993089146</v>
      </c>
      <c r="M27" s="21">
        <f t="shared" si="56"/>
        <v>12.330370691523953</v>
      </c>
      <c r="N27" s="21">
        <f t="shared" si="56"/>
        <v>13.320843091334895</v>
      </c>
      <c r="O27" s="21">
        <f t="shared" si="56"/>
        <v>4.1716171617161715</v>
      </c>
      <c r="P27" s="21">
        <f t="shared" si="56"/>
        <v>9.759780370624572</v>
      </c>
      <c r="Q27" s="21">
        <f t="shared" si="56"/>
        <v>9.7984496124031</v>
      </c>
      <c r="R27" s="21">
        <f t="shared" si="56"/>
        <v>10.300615718942412</v>
      </c>
      <c r="S27" s="21">
        <f t="shared" si="56"/>
        <v>10.077958894401135</v>
      </c>
      <c r="T27" s="21">
        <f t="shared" si="56"/>
        <v>9.428145201392343</v>
      </c>
      <c r="U27" s="21">
        <f t="shared" si="56"/>
        <v>16.439306358381504</v>
      </c>
      <c r="V27" s="21">
        <f t="shared" si="56"/>
        <v>7.030902348578492</v>
      </c>
      <c r="W27" s="21">
        <f t="shared" si="56"/>
        <v>13.529971455756423</v>
      </c>
      <c r="X27" s="21">
        <f t="shared" si="56"/>
        <v>6.419140051912876</v>
      </c>
      <c r="Y27" s="21">
        <f t="shared" si="56"/>
        <v>9.11684564834108</v>
      </c>
      <c r="Z27" s="21">
        <f t="shared" si="56"/>
        <v>9.11392405063291</v>
      </c>
      <c r="AA27" s="21">
        <f t="shared" si="56"/>
        <v>9.808587687532334</v>
      </c>
      <c r="AB27" s="21">
        <f t="shared" si="56"/>
        <v>12.234889223488922</v>
      </c>
      <c r="AC27" s="21">
        <f t="shared" si="56"/>
        <v>8.985781990521327</v>
      </c>
      <c r="AD27" s="21">
        <f t="shared" si="56"/>
        <v>10.875717017208412</v>
      </c>
      <c r="AE27" s="21">
        <f t="shared" si="56"/>
        <v>7.809968419607305</v>
      </c>
      <c r="AF27" s="21">
        <f t="shared" si="56"/>
        <v>11.546894031668696</v>
      </c>
      <c r="AG27" s="21">
        <f t="shared" si="56"/>
        <v>10.103019538188278</v>
      </c>
      <c r="AH27" s="21">
        <f t="shared" si="56"/>
        <v>13.264925373134329</v>
      </c>
      <c r="AI27" s="21">
        <f t="shared" si="56"/>
        <v>12.435505028421513</v>
      </c>
      <c r="AJ27" s="21">
        <f t="shared" si="56"/>
        <v>11.26559714795009</v>
      </c>
      <c r="AK27" s="7" t="s">
        <v>127</v>
      </c>
      <c r="AL27" s="10">
        <v>0</v>
      </c>
      <c r="AM27" s="21">
        <v>237</v>
      </c>
      <c r="AN27" s="39">
        <f>AN28/AN60</f>
        <v>11.021119937996511</v>
      </c>
      <c r="AO27" s="39">
        <f>AO28/AO60</f>
        <v>12.370595911265767</v>
      </c>
      <c r="AP27" s="7" t="s">
        <v>127</v>
      </c>
      <c r="AQ27" s="10">
        <v>0</v>
      </c>
      <c r="AR27" s="21">
        <v>237</v>
      </c>
      <c r="AS27" s="21">
        <f aca="true" t="shared" si="57" ref="AS27:AX27">AS28/AS60</f>
        <v>12.476420267602546</v>
      </c>
      <c r="AT27" s="21">
        <f t="shared" si="57"/>
        <v>12.517605633802818</v>
      </c>
      <c r="AU27" s="21">
        <f t="shared" si="57"/>
        <v>12.211249463288965</v>
      </c>
      <c r="AV27" s="21">
        <f t="shared" si="57"/>
        <v>12.02791287798689</v>
      </c>
      <c r="AW27" s="21">
        <f t="shared" si="57"/>
        <v>12.43006993006993</v>
      </c>
      <c r="AX27" s="21">
        <f t="shared" si="57"/>
        <v>12.290406222990493</v>
      </c>
      <c r="AY27" s="7" t="s">
        <v>127</v>
      </c>
      <c r="AZ27" s="10">
        <v>0</v>
      </c>
      <c r="BA27" s="21">
        <v>237</v>
      </c>
      <c r="BB27" s="21">
        <f aca="true" t="shared" si="58" ref="BB27:BZ27">BB28/BB60</f>
        <v>12.476420267602546</v>
      </c>
      <c r="BC27" s="21">
        <f t="shared" si="58"/>
        <v>12.309024020774723</v>
      </c>
      <c r="BD27" s="21">
        <f t="shared" si="58"/>
        <v>12.208628461043142</v>
      </c>
      <c r="BE27" s="21">
        <f t="shared" si="58"/>
        <v>10.99767981438515</v>
      </c>
      <c r="BF27" s="21">
        <f t="shared" si="58"/>
        <v>10.828098229583096</v>
      </c>
      <c r="BG27" s="21">
        <f t="shared" si="58"/>
        <v>10.090473656200105</v>
      </c>
      <c r="BH27" s="21">
        <f t="shared" si="58"/>
        <v>11.808179364749845</v>
      </c>
      <c r="BI27" s="21">
        <f t="shared" si="58"/>
        <v>6.487966237025208</v>
      </c>
      <c r="BJ27" s="21">
        <f t="shared" si="58"/>
        <v>11.974736842105264</v>
      </c>
      <c r="BK27" s="21">
        <f t="shared" si="58"/>
        <v>7.906588824020017</v>
      </c>
      <c r="BL27" s="21">
        <f t="shared" si="58"/>
        <v>12.476420267602546</v>
      </c>
      <c r="BM27" s="21">
        <f t="shared" si="58"/>
        <v>11.715756951596292</v>
      </c>
      <c r="BN27" s="21">
        <f t="shared" si="58"/>
        <v>9.876714707414482</v>
      </c>
      <c r="BO27" s="21">
        <f t="shared" si="58"/>
        <v>13.261832595010492</v>
      </c>
      <c r="BP27" s="21">
        <f t="shared" si="58"/>
        <v>7.816407860382025</v>
      </c>
      <c r="BQ27" s="21">
        <f t="shared" si="58"/>
        <v>13.558998808104887</v>
      </c>
      <c r="BR27" s="21">
        <f t="shared" si="58"/>
        <v>12.606382978723405</v>
      </c>
      <c r="BS27" s="21">
        <f t="shared" si="58"/>
        <v>10.811632769435468</v>
      </c>
      <c r="BT27" s="21">
        <f t="shared" si="58"/>
        <v>5.83743842364532</v>
      </c>
      <c r="BU27" s="21">
        <f t="shared" si="58"/>
        <v>10.008798169980645</v>
      </c>
      <c r="BV27" s="21">
        <f t="shared" si="58"/>
        <v>8.567555354722098</v>
      </c>
      <c r="BW27" s="21">
        <f t="shared" si="58"/>
        <v>9.506936319572121</v>
      </c>
      <c r="BX27" s="21">
        <f t="shared" si="58"/>
        <v>10.703801279638691</v>
      </c>
      <c r="BY27" s="21">
        <f t="shared" si="58"/>
        <v>7.074626865671642</v>
      </c>
      <c r="BZ27" s="21">
        <f t="shared" si="58"/>
        <v>13.488261797486365</v>
      </c>
      <c r="CA27" s="7" t="s">
        <v>127</v>
      </c>
      <c r="CB27" s="21">
        <v>237</v>
      </c>
      <c r="CC27" s="21">
        <f aca="true" t="shared" si="59" ref="CC27:CL27">CC28/CC60</f>
        <v>12.187700878508679</v>
      </c>
      <c r="CD27" s="21">
        <f t="shared" si="59"/>
        <v>11.012584704743466</v>
      </c>
      <c r="CE27" s="21">
        <f t="shared" si="59"/>
        <v>11.004062681369705</v>
      </c>
      <c r="CF27" s="21">
        <f t="shared" si="59"/>
        <v>11.074766355140186</v>
      </c>
      <c r="CG27" s="21">
        <f t="shared" si="59"/>
        <v>12.038095238095238</v>
      </c>
      <c r="CH27" s="21">
        <f t="shared" si="59"/>
        <v>11.927028727196477</v>
      </c>
      <c r="CI27" s="21">
        <f t="shared" si="59"/>
        <v>11.786158309158724</v>
      </c>
      <c r="CJ27" s="21">
        <f t="shared" si="59"/>
        <v>11.8648310387985</v>
      </c>
      <c r="CK27" s="21">
        <f t="shared" si="59"/>
        <v>12.295719844357976</v>
      </c>
      <c r="CL27" s="21">
        <f t="shared" si="59"/>
        <v>12.293062459476984</v>
      </c>
      <c r="CM27" s="7" t="s">
        <v>127</v>
      </c>
      <c r="CN27" s="21">
        <v>530</v>
      </c>
      <c r="CO27" s="21">
        <f>CO28/CO60</f>
        <v>19.86559931461005</v>
      </c>
      <c r="CP27" s="21">
        <f>CP28/CP60</f>
        <v>19.615099925980754</v>
      </c>
      <c r="CQ27" s="21">
        <f>CQ28/CQ60</f>
        <v>24.383338641752488</v>
      </c>
      <c r="CR27" s="21">
        <f>CR28/CR60</f>
        <v>20.49214283741611</v>
      </c>
      <c r="CS27" s="21">
        <f>CS28/CS60</f>
        <v>57.74468857817323</v>
      </c>
      <c r="CT27" s="7" t="s">
        <v>127</v>
      </c>
      <c r="CU27" s="21">
        <v>237</v>
      </c>
      <c r="CV27" s="21">
        <v>237</v>
      </c>
      <c r="CW27" s="21">
        <f aca="true" t="shared" si="60" ref="CW27:DR27">CW28/CW60</f>
        <v>10.206352054548718</v>
      </c>
      <c r="CX27" s="21">
        <f t="shared" si="60"/>
        <v>12.015209125475286</v>
      </c>
      <c r="CY27" s="21">
        <f t="shared" si="60"/>
        <v>11.667692307692308</v>
      </c>
      <c r="CZ27" s="21">
        <f t="shared" si="60"/>
        <v>11.85246926443009</v>
      </c>
      <c r="DA27" s="21">
        <f t="shared" si="60"/>
        <v>10.461651646128379</v>
      </c>
      <c r="DB27" s="21">
        <f t="shared" si="60"/>
        <v>11.004062681369705</v>
      </c>
      <c r="DC27" s="21">
        <f t="shared" si="60"/>
        <v>9.691599931845289</v>
      </c>
      <c r="DD27" s="21">
        <f t="shared" si="60"/>
        <v>13.007088954950834</v>
      </c>
      <c r="DE27" s="21">
        <f t="shared" si="60"/>
        <v>9.998242221831605</v>
      </c>
      <c r="DF27" s="21">
        <f t="shared" si="60"/>
        <v>13.191094619666048</v>
      </c>
      <c r="DG27" s="21">
        <f t="shared" si="60"/>
        <v>12.133105802047782</v>
      </c>
      <c r="DH27" s="21">
        <f t="shared" si="60"/>
        <v>11.258907363420429</v>
      </c>
      <c r="DI27" s="21">
        <f t="shared" si="60"/>
        <v>11.170463472113118</v>
      </c>
      <c r="DJ27" s="21">
        <f t="shared" si="60"/>
        <v>9.335302806499262</v>
      </c>
      <c r="DK27" s="21">
        <f t="shared" si="60"/>
        <v>10.287574606619643</v>
      </c>
      <c r="DL27" s="21">
        <f t="shared" si="60"/>
        <v>11.287953959118873</v>
      </c>
      <c r="DM27" s="21">
        <f t="shared" si="60"/>
        <v>10.821917808219178</v>
      </c>
      <c r="DN27" s="21">
        <f t="shared" si="60"/>
        <v>11.230009871668312</v>
      </c>
      <c r="DO27" s="21">
        <f t="shared" si="60"/>
        <v>11.423980719019884</v>
      </c>
      <c r="DP27" s="21">
        <f t="shared" si="60"/>
        <v>11.023255813953488</v>
      </c>
      <c r="DQ27" s="21">
        <f t="shared" si="60"/>
        <v>10.972222222222223</v>
      </c>
      <c r="DR27" s="21">
        <f t="shared" si="60"/>
        <v>10.362543268354893</v>
      </c>
      <c r="DS27" s="7" t="s">
        <v>127</v>
      </c>
      <c r="DT27" s="21">
        <v>237</v>
      </c>
      <c r="DU27" s="21">
        <v>237</v>
      </c>
      <c r="DV27" s="21">
        <f>DV28/DV60</f>
        <v>16.420323325635106</v>
      </c>
      <c r="DW27" s="7" t="s">
        <v>127</v>
      </c>
      <c r="DX27" s="21">
        <v>237</v>
      </c>
      <c r="DY27" s="21">
        <f>DY28/DY60</f>
        <v>11.28347550089268</v>
      </c>
      <c r="DZ27" s="7" t="s">
        <v>127</v>
      </c>
      <c r="EA27" s="19">
        <v>0</v>
      </c>
      <c r="EB27" s="21">
        <v>237</v>
      </c>
      <c r="EC27" s="21">
        <f>EC28/EC60</f>
        <v>11.61053276178812</v>
      </c>
      <c r="ED27" s="7" t="s">
        <v>127</v>
      </c>
      <c r="EE27" s="19"/>
      <c r="EF27" s="21">
        <v>237</v>
      </c>
      <c r="EG27" s="21">
        <f>EG28/EG60</f>
        <v>12.285097192224622</v>
      </c>
      <c r="EH27" s="7" t="s">
        <v>127</v>
      </c>
      <c r="EI27" s="19"/>
      <c r="EJ27" s="21">
        <v>237</v>
      </c>
      <c r="EK27" s="21">
        <f>EK28/EK60</f>
        <v>13.67965367965368</v>
      </c>
      <c r="EL27" s="7" t="s">
        <v>127</v>
      </c>
      <c r="EM27" s="21">
        <v>237</v>
      </c>
      <c r="EN27" s="21">
        <f aca="true" t="shared" si="61" ref="EN27:EX27">EN28/EN60</f>
        <v>10.067256637168141</v>
      </c>
      <c r="EO27" s="21">
        <f t="shared" si="61"/>
        <v>10.047694753577106</v>
      </c>
      <c r="EP27" s="21">
        <f t="shared" si="61"/>
        <v>14.90956749672346</v>
      </c>
      <c r="EQ27" s="21">
        <f t="shared" si="61"/>
        <v>12.767676767676768</v>
      </c>
      <c r="ER27" s="21">
        <f t="shared" si="61"/>
        <v>10.257889990982868</v>
      </c>
      <c r="ES27" s="21">
        <f t="shared" si="61"/>
        <v>8.105824363746102</v>
      </c>
      <c r="ET27" s="21">
        <f t="shared" si="61"/>
        <v>12.696428571428571</v>
      </c>
      <c r="EU27" s="21">
        <f t="shared" si="61"/>
        <v>10.859106529209622</v>
      </c>
      <c r="EV27" s="21">
        <f t="shared" si="61"/>
        <v>10.065475137143867</v>
      </c>
      <c r="EW27" s="21">
        <f t="shared" si="61"/>
        <v>8.958891163962829</v>
      </c>
      <c r="EX27" s="21">
        <f t="shared" si="61"/>
        <v>13.206408172742048</v>
      </c>
      <c r="EY27" s="7" t="s">
        <v>127</v>
      </c>
      <c r="EZ27" s="21">
        <v>237</v>
      </c>
      <c r="FA27" s="21">
        <f aca="true" t="shared" si="62" ref="FA27:FI27">FA28/FA60</f>
        <v>10.655676283252156</v>
      </c>
      <c r="FB27" s="21">
        <f t="shared" si="62"/>
        <v>11.74721189591078</v>
      </c>
      <c r="FC27" s="21">
        <f t="shared" si="62"/>
        <v>12.306360882734747</v>
      </c>
      <c r="FD27" s="21">
        <f t="shared" si="62"/>
        <v>11.145448438024857</v>
      </c>
      <c r="FE27" s="21">
        <f t="shared" si="62"/>
        <v>12.005065428450823</v>
      </c>
      <c r="FF27" s="21">
        <f t="shared" si="62"/>
        <v>12.520360994937265</v>
      </c>
      <c r="FG27" s="21">
        <f t="shared" si="62"/>
        <v>11.214511041009464</v>
      </c>
      <c r="FH27" s="21">
        <f t="shared" si="62"/>
        <v>10.801367261678694</v>
      </c>
      <c r="FI27" s="21">
        <f t="shared" si="62"/>
        <v>12.15644368454798</v>
      </c>
    </row>
    <row r="28" spans="1:165" ht="15" customHeight="1">
      <c r="A28" s="58"/>
      <c r="B28" s="59"/>
      <c r="C28" s="59"/>
      <c r="D28" s="59"/>
      <c r="E28" s="59"/>
      <c r="F28" s="60"/>
      <c r="G28" s="7" t="s">
        <v>129</v>
      </c>
      <c r="H28" s="10">
        <v>0</v>
      </c>
      <c r="I28" s="21"/>
      <c r="J28" s="21">
        <f>J26*I27</f>
        <v>5688</v>
      </c>
      <c r="K28" s="21">
        <f>K26*I27</f>
        <v>5688</v>
      </c>
      <c r="L28" s="21">
        <f aca="true" t="shared" si="63" ref="L28:AJ28">L26*237</f>
        <v>5688</v>
      </c>
      <c r="M28" s="21">
        <f t="shared" si="63"/>
        <v>5688</v>
      </c>
      <c r="N28" s="21">
        <f t="shared" si="63"/>
        <v>5688</v>
      </c>
      <c r="O28" s="21">
        <f t="shared" si="63"/>
        <v>5688</v>
      </c>
      <c r="P28" s="21">
        <f t="shared" si="63"/>
        <v>5688</v>
      </c>
      <c r="Q28" s="21">
        <f t="shared" si="63"/>
        <v>5688</v>
      </c>
      <c r="R28" s="21">
        <f t="shared" si="63"/>
        <v>5688</v>
      </c>
      <c r="S28" s="21">
        <f t="shared" si="63"/>
        <v>5688</v>
      </c>
      <c r="T28" s="21">
        <f t="shared" si="63"/>
        <v>5688</v>
      </c>
      <c r="U28" s="21">
        <f t="shared" si="63"/>
        <v>5688</v>
      </c>
      <c r="V28" s="21">
        <f t="shared" si="63"/>
        <v>5688</v>
      </c>
      <c r="W28" s="21">
        <f t="shared" si="63"/>
        <v>5688</v>
      </c>
      <c r="X28" s="21">
        <f t="shared" si="63"/>
        <v>5688</v>
      </c>
      <c r="Y28" s="21">
        <f t="shared" si="63"/>
        <v>5688</v>
      </c>
      <c r="Z28" s="21">
        <f t="shared" si="63"/>
        <v>5688</v>
      </c>
      <c r="AA28" s="21">
        <f t="shared" si="63"/>
        <v>5688</v>
      </c>
      <c r="AB28" s="21">
        <f t="shared" si="63"/>
        <v>5688</v>
      </c>
      <c r="AC28" s="21">
        <f t="shared" si="63"/>
        <v>5688</v>
      </c>
      <c r="AD28" s="21">
        <f t="shared" si="63"/>
        <v>5688</v>
      </c>
      <c r="AE28" s="21">
        <f t="shared" si="63"/>
        <v>5688</v>
      </c>
      <c r="AF28" s="21">
        <f t="shared" si="63"/>
        <v>5688</v>
      </c>
      <c r="AG28" s="21">
        <f t="shared" si="63"/>
        <v>5688</v>
      </c>
      <c r="AH28" s="21">
        <f t="shared" si="63"/>
        <v>5688</v>
      </c>
      <c r="AI28" s="21">
        <f t="shared" si="63"/>
        <v>5688</v>
      </c>
      <c r="AJ28" s="21">
        <f t="shared" si="63"/>
        <v>5688</v>
      </c>
      <c r="AK28" s="7" t="s">
        <v>129</v>
      </c>
      <c r="AL28" s="10">
        <v>0</v>
      </c>
      <c r="AM28" s="21"/>
      <c r="AN28" s="39">
        <f>AN26*AM27</f>
        <v>5688</v>
      </c>
      <c r="AO28" s="39">
        <f>AO26*AM27</f>
        <v>5688</v>
      </c>
      <c r="AP28" s="7" t="s">
        <v>129</v>
      </c>
      <c r="AQ28" s="10">
        <v>0</v>
      </c>
      <c r="AR28" s="21"/>
      <c r="AS28" s="21">
        <f aca="true" t="shared" si="64" ref="AS28:AX28">AS26*237</f>
        <v>5688</v>
      </c>
      <c r="AT28" s="21">
        <f t="shared" si="64"/>
        <v>5688</v>
      </c>
      <c r="AU28" s="21">
        <f t="shared" si="64"/>
        <v>5688</v>
      </c>
      <c r="AV28" s="21">
        <f t="shared" si="64"/>
        <v>5688</v>
      </c>
      <c r="AW28" s="21">
        <f t="shared" si="64"/>
        <v>5688</v>
      </c>
      <c r="AX28" s="21">
        <f t="shared" si="64"/>
        <v>5688</v>
      </c>
      <c r="AY28" s="7" t="s">
        <v>129</v>
      </c>
      <c r="AZ28" s="10">
        <v>0</v>
      </c>
      <c r="BA28" s="21"/>
      <c r="BB28" s="21">
        <f aca="true" t="shared" si="65" ref="BB28:BZ28">BB26*237</f>
        <v>5688</v>
      </c>
      <c r="BC28" s="21">
        <f t="shared" si="65"/>
        <v>5688</v>
      </c>
      <c r="BD28" s="21">
        <f t="shared" si="65"/>
        <v>5688</v>
      </c>
      <c r="BE28" s="21">
        <f t="shared" si="65"/>
        <v>5688</v>
      </c>
      <c r="BF28" s="21">
        <f t="shared" si="65"/>
        <v>5688</v>
      </c>
      <c r="BG28" s="21">
        <f t="shared" si="65"/>
        <v>5688</v>
      </c>
      <c r="BH28" s="21">
        <f t="shared" si="65"/>
        <v>5688</v>
      </c>
      <c r="BI28" s="21">
        <f t="shared" si="65"/>
        <v>5688</v>
      </c>
      <c r="BJ28" s="21">
        <f t="shared" si="65"/>
        <v>5688</v>
      </c>
      <c r="BK28" s="21">
        <f t="shared" si="65"/>
        <v>5688</v>
      </c>
      <c r="BL28" s="21">
        <f t="shared" si="65"/>
        <v>5688</v>
      </c>
      <c r="BM28" s="21">
        <f t="shared" si="65"/>
        <v>5688</v>
      </c>
      <c r="BN28" s="21">
        <f t="shared" si="65"/>
        <v>5688</v>
      </c>
      <c r="BO28" s="21">
        <f t="shared" si="65"/>
        <v>5688</v>
      </c>
      <c r="BP28" s="21">
        <f t="shared" si="65"/>
        <v>5688</v>
      </c>
      <c r="BQ28" s="21">
        <f t="shared" si="65"/>
        <v>5688</v>
      </c>
      <c r="BR28" s="21">
        <f t="shared" si="65"/>
        <v>5688</v>
      </c>
      <c r="BS28" s="21">
        <f t="shared" si="65"/>
        <v>5688</v>
      </c>
      <c r="BT28" s="21">
        <f t="shared" si="65"/>
        <v>5688</v>
      </c>
      <c r="BU28" s="21">
        <f t="shared" si="65"/>
        <v>5688</v>
      </c>
      <c r="BV28" s="21">
        <f t="shared" si="65"/>
        <v>5688</v>
      </c>
      <c r="BW28" s="21">
        <f t="shared" si="65"/>
        <v>5688</v>
      </c>
      <c r="BX28" s="21">
        <f t="shared" si="65"/>
        <v>5688</v>
      </c>
      <c r="BY28" s="21">
        <f t="shared" si="65"/>
        <v>5688</v>
      </c>
      <c r="BZ28" s="21">
        <f t="shared" si="65"/>
        <v>5688</v>
      </c>
      <c r="CA28" s="7" t="s">
        <v>129</v>
      </c>
      <c r="CB28" s="21"/>
      <c r="CC28" s="21">
        <f aca="true" t="shared" si="66" ref="CC28:CL28">CC26*237</f>
        <v>5688</v>
      </c>
      <c r="CD28" s="21">
        <f t="shared" si="66"/>
        <v>5688</v>
      </c>
      <c r="CE28" s="21">
        <f t="shared" si="66"/>
        <v>5688</v>
      </c>
      <c r="CF28" s="21">
        <f t="shared" si="66"/>
        <v>5688</v>
      </c>
      <c r="CG28" s="21">
        <f t="shared" si="66"/>
        <v>5688</v>
      </c>
      <c r="CH28" s="21">
        <f t="shared" si="66"/>
        <v>5688</v>
      </c>
      <c r="CI28" s="21">
        <f t="shared" si="66"/>
        <v>5688</v>
      </c>
      <c r="CJ28" s="21">
        <f t="shared" si="66"/>
        <v>5688</v>
      </c>
      <c r="CK28" s="21">
        <f t="shared" si="66"/>
        <v>5688</v>
      </c>
      <c r="CL28" s="21">
        <f t="shared" si="66"/>
        <v>5688</v>
      </c>
      <c r="CM28" s="7" t="s">
        <v>129</v>
      </c>
      <c r="CN28" s="21"/>
      <c r="CO28" s="21">
        <f>CO26*CN27</f>
        <v>74200</v>
      </c>
      <c r="CP28" s="21">
        <f>CP26*CN27</f>
        <v>74200</v>
      </c>
      <c r="CQ28" s="21">
        <f>CQ26*CN27</f>
        <v>68900</v>
      </c>
      <c r="CR28" s="21">
        <f>CR26*CN27</f>
        <v>74200</v>
      </c>
      <c r="CS28" s="21">
        <f>CS26*CN27</f>
        <v>63600</v>
      </c>
      <c r="CT28" s="7" t="s">
        <v>129</v>
      </c>
      <c r="CU28" s="21"/>
      <c r="CV28" s="21"/>
      <c r="CW28" s="21">
        <f>CW26*237</f>
        <v>5688</v>
      </c>
      <c r="CX28" s="21">
        <f>CX26*237</f>
        <v>5688</v>
      </c>
      <c r="CY28" s="21">
        <f aca="true" t="shared" si="67" ref="CY28:DR28">CY26*237</f>
        <v>5688</v>
      </c>
      <c r="CZ28" s="21">
        <f t="shared" si="67"/>
        <v>5688</v>
      </c>
      <c r="DA28" s="21">
        <f t="shared" si="67"/>
        <v>5688</v>
      </c>
      <c r="DB28" s="21">
        <f t="shared" si="67"/>
        <v>5688</v>
      </c>
      <c r="DC28" s="21">
        <f t="shared" si="67"/>
        <v>5688</v>
      </c>
      <c r="DD28" s="21">
        <f t="shared" si="67"/>
        <v>5688</v>
      </c>
      <c r="DE28" s="21">
        <f t="shared" si="67"/>
        <v>5688</v>
      </c>
      <c r="DF28" s="21">
        <f t="shared" si="67"/>
        <v>5688</v>
      </c>
      <c r="DG28" s="21">
        <f t="shared" si="67"/>
        <v>5688</v>
      </c>
      <c r="DH28" s="21">
        <f t="shared" si="67"/>
        <v>5688</v>
      </c>
      <c r="DI28" s="21">
        <f t="shared" si="67"/>
        <v>5688</v>
      </c>
      <c r="DJ28" s="21">
        <f t="shared" si="67"/>
        <v>5688</v>
      </c>
      <c r="DK28" s="21">
        <f t="shared" si="67"/>
        <v>5688</v>
      </c>
      <c r="DL28" s="21">
        <f t="shared" si="67"/>
        <v>5688</v>
      </c>
      <c r="DM28" s="21">
        <f t="shared" si="67"/>
        <v>5688</v>
      </c>
      <c r="DN28" s="21">
        <f t="shared" si="67"/>
        <v>5688</v>
      </c>
      <c r="DO28" s="21">
        <f t="shared" si="67"/>
        <v>5688</v>
      </c>
      <c r="DP28" s="21">
        <f t="shared" si="67"/>
        <v>5688</v>
      </c>
      <c r="DQ28" s="21">
        <f t="shared" si="67"/>
        <v>5688</v>
      </c>
      <c r="DR28" s="21">
        <f t="shared" si="67"/>
        <v>5688</v>
      </c>
      <c r="DS28" s="7" t="s">
        <v>129</v>
      </c>
      <c r="DT28" s="21"/>
      <c r="DU28" s="21"/>
      <c r="DV28" s="21">
        <f>DV26*237</f>
        <v>5688</v>
      </c>
      <c r="DW28" s="7" t="s">
        <v>129</v>
      </c>
      <c r="DX28" s="21"/>
      <c r="DY28" s="21">
        <f>DY26*237</f>
        <v>5688</v>
      </c>
      <c r="DZ28" s="7" t="s">
        <v>129</v>
      </c>
      <c r="EA28" s="19">
        <v>0</v>
      </c>
      <c r="EB28" s="21"/>
      <c r="EC28" s="21">
        <f>EC26*237</f>
        <v>5688</v>
      </c>
      <c r="ED28" s="7" t="s">
        <v>129</v>
      </c>
      <c r="EE28" s="19"/>
      <c r="EF28" s="21"/>
      <c r="EG28" s="21">
        <f>EG26*237</f>
        <v>5688</v>
      </c>
      <c r="EH28" s="7" t="s">
        <v>129</v>
      </c>
      <c r="EI28" s="19"/>
      <c r="EJ28" s="21"/>
      <c r="EK28" s="21">
        <f>EK26*237</f>
        <v>5688</v>
      </c>
      <c r="EL28" s="7" t="s">
        <v>129</v>
      </c>
      <c r="EM28" s="21"/>
      <c r="EN28" s="21">
        <f aca="true" t="shared" si="68" ref="EN28:EX28">EN26*237</f>
        <v>5688</v>
      </c>
      <c r="EO28" s="21">
        <f t="shared" si="68"/>
        <v>5688</v>
      </c>
      <c r="EP28" s="21">
        <f t="shared" si="68"/>
        <v>5688</v>
      </c>
      <c r="EQ28" s="21">
        <f t="shared" si="68"/>
        <v>5688</v>
      </c>
      <c r="ER28" s="21">
        <f t="shared" si="68"/>
        <v>5688</v>
      </c>
      <c r="ES28" s="21">
        <f t="shared" si="68"/>
        <v>8058</v>
      </c>
      <c r="ET28" s="21">
        <f t="shared" si="68"/>
        <v>5688</v>
      </c>
      <c r="EU28" s="21">
        <f t="shared" si="68"/>
        <v>5688</v>
      </c>
      <c r="EV28" s="21">
        <f t="shared" si="68"/>
        <v>5688</v>
      </c>
      <c r="EW28" s="21">
        <f t="shared" si="68"/>
        <v>5688</v>
      </c>
      <c r="EX28" s="21">
        <f t="shared" si="68"/>
        <v>5688</v>
      </c>
      <c r="EY28" s="7" t="s">
        <v>129</v>
      </c>
      <c r="EZ28" s="21"/>
      <c r="FA28" s="21">
        <f aca="true" t="shared" si="69" ref="FA28:FI28">FA26*237</f>
        <v>5688</v>
      </c>
      <c r="FB28" s="21">
        <f t="shared" si="69"/>
        <v>6636</v>
      </c>
      <c r="FC28" s="21">
        <f t="shared" si="69"/>
        <v>5688</v>
      </c>
      <c r="FD28" s="21">
        <f t="shared" si="69"/>
        <v>6636</v>
      </c>
      <c r="FE28" s="21">
        <f t="shared" si="69"/>
        <v>5688</v>
      </c>
      <c r="FF28" s="21">
        <f t="shared" si="69"/>
        <v>5688</v>
      </c>
      <c r="FG28" s="21">
        <f t="shared" si="69"/>
        <v>5688</v>
      </c>
      <c r="FH28" s="21">
        <f t="shared" si="69"/>
        <v>5688</v>
      </c>
      <c r="FI28" s="21">
        <f t="shared" si="69"/>
        <v>5688</v>
      </c>
    </row>
    <row r="29" spans="1:165" ht="12.75">
      <c r="A29" s="61"/>
      <c r="B29" s="62"/>
      <c r="C29" s="62"/>
      <c r="D29" s="62"/>
      <c r="E29" s="62"/>
      <c r="F29" s="63"/>
      <c r="G29" s="7" t="s">
        <v>130</v>
      </c>
      <c r="H29" s="10">
        <v>0</v>
      </c>
      <c r="I29" s="3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7" t="s">
        <v>130</v>
      </c>
      <c r="AL29" s="10">
        <v>0</v>
      </c>
      <c r="AM29" s="38"/>
      <c r="AN29" s="39"/>
      <c r="AO29" s="39"/>
      <c r="AP29" s="7" t="s">
        <v>130</v>
      </c>
      <c r="AQ29" s="10">
        <v>0</v>
      </c>
      <c r="AR29" s="38"/>
      <c r="AS29" s="18"/>
      <c r="AT29" s="18"/>
      <c r="AU29" s="18"/>
      <c r="AV29" s="18"/>
      <c r="AW29" s="18"/>
      <c r="AX29" s="18"/>
      <c r="AY29" s="7" t="s">
        <v>130</v>
      </c>
      <c r="AZ29" s="10">
        <v>0</v>
      </c>
      <c r="BA29" s="3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7" t="s">
        <v>130</v>
      </c>
      <c r="CB29" s="3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7" t="s">
        <v>130</v>
      </c>
      <c r="CN29" s="38"/>
      <c r="CO29" s="18"/>
      <c r="CP29" s="18"/>
      <c r="CQ29" s="18"/>
      <c r="CR29" s="18"/>
      <c r="CS29" s="18"/>
      <c r="CT29" s="7" t="s">
        <v>130</v>
      </c>
      <c r="CU29" s="38"/>
      <c r="CV29" s="3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7" t="s">
        <v>130</v>
      </c>
      <c r="DT29" s="38"/>
      <c r="DU29" s="38"/>
      <c r="DV29" s="18"/>
      <c r="DW29" s="7" t="s">
        <v>130</v>
      </c>
      <c r="DX29" s="38"/>
      <c r="DY29" s="18"/>
      <c r="DZ29" s="7" t="s">
        <v>130</v>
      </c>
      <c r="EA29" s="19">
        <v>0</v>
      </c>
      <c r="EB29" s="38"/>
      <c r="EC29" s="18"/>
      <c r="ED29" s="7" t="s">
        <v>130</v>
      </c>
      <c r="EE29" s="19"/>
      <c r="EF29" s="38"/>
      <c r="EG29" s="18"/>
      <c r="EH29" s="7" t="s">
        <v>130</v>
      </c>
      <c r="EI29" s="19"/>
      <c r="EJ29" s="38"/>
      <c r="EK29" s="18"/>
      <c r="EL29" s="7" t="s">
        <v>130</v>
      </c>
      <c r="EM29" s="3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7" t="s">
        <v>130</v>
      </c>
      <c r="EZ29" s="38"/>
      <c r="FA29" s="18"/>
      <c r="FB29" s="18"/>
      <c r="FC29" s="18"/>
      <c r="FD29" s="18"/>
      <c r="FE29" s="18"/>
      <c r="FF29" s="18"/>
      <c r="FG29" s="18"/>
      <c r="FH29" s="18"/>
      <c r="FI29" s="18"/>
    </row>
    <row r="30" spans="1:165" ht="13.5" customHeight="1">
      <c r="A30" s="55" t="s">
        <v>137</v>
      </c>
      <c r="B30" s="56"/>
      <c r="C30" s="56"/>
      <c r="D30" s="56"/>
      <c r="E30" s="56"/>
      <c r="F30" s="57"/>
      <c r="G30" s="7" t="s">
        <v>133</v>
      </c>
      <c r="H30" s="10">
        <v>0</v>
      </c>
      <c r="I30" s="21"/>
      <c r="J30" s="21">
        <v>4</v>
      </c>
      <c r="K30" s="21">
        <v>4</v>
      </c>
      <c r="L30" s="21">
        <v>4</v>
      </c>
      <c r="M30" s="21">
        <v>4</v>
      </c>
      <c r="N30" s="21">
        <v>4</v>
      </c>
      <c r="O30" s="21">
        <v>4</v>
      </c>
      <c r="P30" s="21">
        <v>4</v>
      </c>
      <c r="Q30" s="21">
        <v>4</v>
      </c>
      <c r="R30" s="21">
        <v>4</v>
      </c>
      <c r="S30" s="21">
        <v>4</v>
      </c>
      <c r="T30" s="21">
        <v>4</v>
      </c>
      <c r="U30" s="21">
        <v>4</v>
      </c>
      <c r="V30" s="21">
        <v>4</v>
      </c>
      <c r="W30" s="21">
        <v>4</v>
      </c>
      <c r="X30" s="21">
        <v>4</v>
      </c>
      <c r="Y30" s="21">
        <v>4</v>
      </c>
      <c r="Z30" s="21">
        <v>4</v>
      </c>
      <c r="AA30" s="21">
        <v>4</v>
      </c>
      <c r="AB30" s="21">
        <v>4</v>
      </c>
      <c r="AC30" s="21">
        <v>4</v>
      </c>
      <c r="AD30" s="21">
        <v>4</v>
      </c>
      <c r="AE30" s="21">
        <v>4</v>
      </c>
      <c r="AF30" s="21">
        <v>4</v>
      </c>
      <c r="AG30" s="21">
        <v>4</v>
      </c>
      <c r="AH30" s="21">
        <v>4</v>
      </c>
      <c r="AI30" s="21">
        <v>4</v>
      </c>
      <c r="AJ30" s="21">
        <v>4</v>
      </c>
      <c r="AK30" s="7" t="s">
        <v>133</v>
      </c>
      <c r="AL30" s="10">
        <v>0</v>
      </c>
      <c r="AM30" s="21"/>
      <c r="AN30" s="21">
        <v>4</v>
      </c>
      <c r="AO30" s="21">
        <v>4</v>
      </c>
      <c r="AP30" s="7" t="s">
        <v>133</v>
      </c>
      <c r="AQ30" s="10">
        <v>0</v>
      </c>
      <c r="AR30" s="21"/>
      <c r="AS30" s="21">
        <v>4</v>
      </c>
      <c r="AT30" s="21">
        <v>4</v>
      </c>
      <c r="AU30" s="21">
        <v>4</v>
      </c>
      <c r="AV30" s="21">
        <v>4</v>
      </c>
      <c r="AW30" s="21">
        <v>4</v>
      </c>
      <c r="AX30" s="21">
        <v>4</v>
      </c>
      <c r="AY30" s="7" t="s">
        <v>133</v>
      </c>
      <c r="AZ30" s="10">
        <v>0</v>
      </c>
      <c r="BA30" s="21"/>
      <c r="BB30" s="21">
        <v>4</v>
      </c>
      <c r="BC30" s="21">
        <v>4</v>
      </c>
      <c r="BD30" s="21">
        <v>4</v>
      </c>
      <c r="BE30" s="21">
        <v>4</v>
      </c>
      <c r="BF30" s="21">
        <v>4</v>
      </c>
      <c r="BG30" s="21">
        <v>4</v>
      </c>
      <c r="BH30" s="21">
        <v>4</v>
      </c>
      <c r="BI30" s="21">
        <v>4</v>
      </c>
      <c r="BJ30" s="21">
        <v>4</v>
      </c>
      <c r="BK30" s="21">
        <v>4</v>
      </c>
      <c r="BL30" s="21">
        <v>4</v>
      </c>
      <c r="BM30" s="21">
        <v>4</v>
      </c>
      <c r="BN30" s="21">
        <v>4</v>
      </c>
      <c r="BO30" s="21">
        <v>4</v>
      </c>
      <c r="BP30" s="21">
        <v>4</v>
      </c>
      <c r="BQ30" s="21">
        <v>4</v>
      </c>
      <c r="BR30" s="21">
        <v>4</v>
      </c>
      <c r="BS30" s="21">
        <v>4</v>
      </c>
      <c r="BT30" s="21">
        <v>4</v>
      </c>
      <c r="BU30" s="21">
        <v>4</v>
      </c>
      <c r="BV30" s="21">
        <v>4</v>
      </c>
      <c r="BW30" s="21">
        <v>4</v>
      </c>
      <c r="BX30" s="21">
        <v>4</v>
      </c>
      <c r="BY30" s="21">
        <v>4</v>
      </c>
      <c r="BZ30" s="21">
        <v>4</v>
      </c>
      <c r="CA30" s="7" t="s">
        <v>133</v>
      </c>
      <c r="CB30" s="21"/>
      <c r="CC30" s="21">
        <v>4</v>
      </c>
      <c r="CD30" s="21">
        <v>4</v>
      </c>
      <c r="CE30" s="21">
        <v>4</v>
      </c>
      <c r="CF30" s="21">
        <v>4</v>
      </c>
      <c r="CG30" s="21">
        <v>4</v>
      </c>
      <c r="CH30" s="21">
        <v>4</v>
      </c>
      <c r="CI30" s="21">
        <v>4</v>
      </c>
      <c r="CJ30" s="21">
        <v>4</v>
      </c>
      <c r="CK30" s="21">
        <v>4</v>
      </c>
      <c r="CL30" s="21">
        <v>4</v>
      </c>
      <c r="CM30" s="7" t="s">
        <v>133</v>
      </c>
      <c r="CN30" s="21"/>
      <c r="CO30" s="21">
        <v>14</v>
      </c>
      <c r="CP30" s="21">
        <v>14</v>
      </c>
      <c r="CQ30" s="21">
        <v>24</v>
      </c>
      <c r="CR30" s="21">
        <v>14</v>
      </c>
      <c r="CS30" s="21">
        <v>10</v>
      </c>
      <c r="CT30" s="7" t="s">
        <v>133</v>
      </c>
      <c r="CU30" s="21"/>
      <c r="CV30" s="21"/>
      <c r="CW30" s="21">
        <v>4</v>
      </c>
      <c r="CX30" s="21">
        <v>4</v>
      </c>
      <c r="CY30" s="21">
        <v>4</v>
      </c>
      <c r="CZ30" s="21">
        <v>4</v>
      </c>
      <c r="DA30" s="21">
        <v>4</v>
      </c>
      <c r="DB30" s="21">
        <v>4</v>
      </c>
      <c r="DC30" s="21">
        <v>6</v>
      </c>
      <c r="DD30" s="21">
        <v>4</v>
      </c>
      <c r="DE30" s="21">
        <v>4</v>
      </c>
      <c r="DF30" s="21">
        <v>4</v>
      </c>
      <c r="DG30" s="21">
        <v>4</v>
      </c>
      <c r="DH30" s="21">
        <v>4</v>
      </c>
      <c r="DI30" s="21">
        <v>4</v>
      </c>
      <c r="DJ30" s="21">
        <v>8</v>
      </c>
      <c r="DK30" s="21">
        <v>4</v>
      </c>
      <c r="DL30" s="21">
        <v>4</v>
      </c>
      <c r="DM30" s="21">
        <v>4</v>
      </c>
      <c r="DN30" s="21">
        <v>4</v>
      </c>
      <c r="DO30" s="21">
        <v>4</v>
      </c>
      <c r="DP30" s="21">
        <v>4</v>
      </c>
      <c r="DQ30" s="21">
        <v>4</v>
      </c>
      <c r="DR30" s="21">
        <v>4</v>
      </c>
      <c r="DS30" s="7" t="s">
        <v>133</v>
      </c>
      <c r="DT30" s="21"/>
      <c r="DU30" s="21"/>
      <c r="DV30" s="21">
        <v>4</v>
      </c>
      <c r="DW30" s="7" t="s">
        <v>133</v>
      </c>
      <c r="DX30" s="21"/>
      <c r="DY30" s="21">
        <v>4</v>
      </c>
      <c r="DZ30" s="7" t="s">
        <v>133</v>
      </c>
      <c r="EA30" s="19">
        <v>0</v>
      </c>
      <c r="EB30" s="21"/>
      <c r="EC30" s="21">
        <v>4</v>
      </c>
      <c r="ED30" s="7" t="s">
        <v>133</v>
      </c>
      <c r="EE30" s="19"/>
      <c r="EF30" s="21"/>
      <c r="EG30" s="21">
        <v>4</v>
      </c>
      <c r="EH30" s="7" t="s">
        <v>133</v>
      </c>
      <c r="EI30" s="19"/>
      <c r="EJ30" s="21"/>
      <c r="EK30" s="21">
        <v>4</v>
      </c>
      <c r="EL30" s="7" t="s">
        <v>133</v>
      </c>
      <c r="EM30" s="21"/>
      <c r="EN30" s="21">
        <v>4</v>
      </c>
      <c r="EO30" s="21">
        <v>4</v>
      </c>
      <c r="EP30" s="21">
        <v>4</v>
      </c>
      <c r="EQ30" s="21">
        <v>4</v>
      </c>
      <c r="ER30" s="21">
        <v>4</v>
      </c>
      <c r="ES30" s="21">
        <v>8</v>
      </c>
      <c r="ET30" s="21">
        <v>4</v>
      </c>
      <c r="EU30" s="21">
        <v>4</v>
      </c>
      <c r="EV30" s="21">
        <v>4</v>
      </c>
      <c r="EW30" s="21">
        <v>4</v>
      </c>
      <c r="EX30" s="21">
        <v>4</v>
      </c>
      <c r="EY30" s="7" t="s">
        <v>133</v>
      </c>
      <c r="EZ30" s="21"/>
      <c r="FA30" s="21">
        <v>4</v>
      </c>
      <c r="FB30" s="21">
        <v>4</v>
      </c>
      <c r="FC30" s="21">
        <v>4</v>
      </c>
      <c r="FD30" s="21">
        <v>4</v>
      </c>
      <c r="FE30" s="21">
        <v>4</v>
      </c>
      <c r="FF30" s="21">
        <v>4</v>
      </c>
      <c r="FG30" s="21">
        <v>4</v>
      </c>
      <c r="FH30" s="21">
        <v>4</v>
      </c>
      <c r="FI30" s="21">
        <v>4</v>
      </c>
    </row>
    <row r="31" spans="1:165" ht="14.25" customHeight="1">
      <c r="A31" s="58"/>
      <c r="B31" s="59"/>
      <c r="C31" s="59"/>
      <c r="D31" s="59"/>
      <c r="E31" s="59"/>
      <c r="F31" s="60"/>
      <c r="G31" s="7" t="s">
        <v>127</v>
      </c>
      <c r="H31" s="10">
        <v>0</v>
      </c>
      <c r="I31" s="21">
        <v>410.49</v>
      </c>
      <c r="J31" s="21">
        <f aca="true" t="shared" si="70" ref="J31:AJ31">J32/J60</f>
        <v>3.4023207625362617</v>
      </c>
      <c r="K31" s="21">
        <f t="shared" si="70"/>
        <v>2.7778040940619184</v>
      </c>
      <c r="L31" s="21">
        <f t="shared" si="70"/>
        <v>2.269467864547339</v>
      </c>
      <c r="M31" s="21">
        <f t="shared" si="70"/>
        <v>3.5594190331671363</v>
      </c>
      <c r="N31" s="21">
        <f t="shared" si="70"/>
        <v>3.8453395784543325</v>
      </c>
      <c r="O31" s="21">
        <f t="shared" si="70"/>
        <v>1.2042244224422443</v>
      </c>
      <c r="P31" s="21">
        <f t="shared" si="70"/>
        <v>2.8173644474948527</v>
      </c>
      <c r="Q31" s="21">
        <f t="shared" si="70"/>
        <v>2.8285271317829457</v>
      </c>
      <c r="R31" s="21">
        <f t="shared" si="70"/>
        <v>2.973487866714958</v>
      </c>
      <c r="S31" s="21">
        <f t="shared" si="70"/>
        <v>2.9092133238837707</v>
      </c>
      <c r="T31" s="21">
        <f t="shared" si="70"/>
        <v>2.7216310293386377</v>
      </c>
      <c r="U31" s="21">
        <f t="shared" si="70"/>
        <v>4.745549132947977</v>
      </c>
      <c r="V31" s="21">
        <f t="shared" si="70"/>
        <v>2.0296168108776267</v>
      </c>
      <c r="W31" s="21">
        <f t="shared" si="70"/>
        <v>3.905708848715509</v>
      </c>
      <c r="X31" s="21">
        <f t="shared" si="70"/>
        <v>1.8530188466313058</v>
      </c>
      <c r="Y31" s="21">
        <f t="shared" si="70"/>
        <v>2.6317679115242827</v>
      </c>
      <c r="Z31" s="21">
        <f t="shared" si="70"/>
        <v>2.630924531325108</v>
      </c>
      <c r="AA31" s="21">
        <f t="shared" si="70"/>
        <v>2.831453698913606</v>
      </c>
      <c r="AB31" s="21">
        <f t="shared" si="70"/>
        <v>3.5318563131856315</v>
      </c>
      <c r="AC31" s="21">
        <f t="shared" si="70"/>
        <v>2.5939336492890996</v>
      </c>
      <c r="AD31" s="21">
        <f t="shared" si="70"/>
        <v>3.139502868068834</v>
      </c>
      <c r="AE31" s="21">
        <f t="shared" si="70"/>
        <v>2.254510503913223</v>
      </c>
      <c r="AF31" s="21">
        <f t="shared" si="70"/>
        <v>3.333252131546894</v>
      </c>
      <c r="AG31" s="21">
        <f t="shared" si="70"/>
        <v>2.9164476021314387</v>
      </c>
      <c r="AH31" s="21">
        <f t="shared" si="70"/>
        <v>3.8291977611940298</v>
      </c>
      <c r="AI31" s="21">
        <f t="shared" si="70"/>
        <v>3.589768255356362</v>
      </c>
      <c r="AJ31" s="21">
        <f t="shared" si="70"/>
        <v>3.2520499108734406</v>
      </c>
      <c r="AK31" s="7" t="s">
        <v>127</v>
      </c>
      <c r="AL31" s="10">
        <v>0</v>
      </c>
      <c r="AM31" s="21">
        <v>410.49</v>
      </c>
      <c r="AN31" s="39">
        <f>AN32/AN60</f>
        <v>3.1814764580507653</v>
      </c>
      <c r="AO31" s="39">
        <f>AO32/AO60</f>
        <v>3.5710308829926056</v>
      </c>
      <c r="AP31" s="7" t="s">
        <v>127</v>
      </c>
      <c r="AQ31" s="10">
        <v>0</v>
      </c>
      <c r="AR31" s="21">
        <v>410.49</v>
      </c>
      <c r="AS31" s="21">
        <f aca="true" t="shared" si="71" ref="AS31:AX31">AS32/AS60</f>
        <v>3.60157929370476</v>
      </c>
      <c r="AT31" s="21">
        <f t="shared" si="71"/>
        <v>3.6134683098591553</v>
      </c>
      <c r="AU31" s="21">
        <f t="shared" si="71"/>
        <v>3.5250322026620866</v>
      </c>
      <c r="AV31" s="21">
        <f t="shared" si="71"/>
        <v>3.4721082681327977</v>
      </c>
      <c r="AW31" s="21">
        <f t="shared" si="71"/>
        <v>3.5881993006993005</v>
      </c>
      <c r="AX31" s="21">
        <f t="shared" si="71"/>
        <v>3.5478824546240277</v>
      </c>
      <c r="AY31" s="7" t="s">
        <v>127</v>
      </c>
      <c r="AZ31" s="10">
        <v>0</v>
      </c>
      <c r="BA31" s="21">
        <v>410.49</v>
      </c>
      <c r="BB31" s="21">
        <f aca="true" t="shared" si="72" ref="BB31:BZ31">BB32/BB60</f>
        <v>3.60157929370476</v>
      </c>
      <c r="BC31" s="21">
        <f t="shared" si="72"/>
        <v>3.5532568708071843</v>
      </c>
      <c r="BD31" s="21">
        <f t="shared" si="72"/>
        <v>3.5242755956213783</v>
      </c>
      <c r="BE31" s="21">
        <f t="shared" si="72"/>
        <v>3.1747099767981437</v>
      </c>
      <c r="BF31" s="21">
        <f t="shared" si="72"/>
        <v>3.125756710451171</v>
      </c>
      <c r="BG31" s="21">
        <f t="shared" si="72"/>
        <v>2.912825971261309</v>
      </c>
      <c r="BH31" s="21">
        <f t="shared" si="72"/>
        <v>3.4086776001660786</v>
      </c>
      <c r="BI31" s="21">
        <f t="shared" si="72"/>
        <v>1.8728869624729096</v>
      </c>
      <c r="BJ31" s="21">
        <f t="shared" si="72"/>
        <v>3.456757894736842</v>
      </c>
      <c r="BK31" s="21">
        <f t="shared" si="72"/>
        <v>2.2824020016680566</v>
      </c>
      <c r="BL31" s="21">
        <f t="shared" si="72"/>
        <v>3.60157929370476</v>
      </c>
      <c r="BM31" s="21">
        <f t="shared" si="72"/>
        <v>3.381997940267765</v>
      </c>
      <c r="BN31" s="21">
        <f t="shared" si="72"/>
        <v>2.8511199861086998</v>
      </c>
      <c r="BO31" s="21">
        <f t="shared" si="72"/>
        <v>3.828304966192586</v>
      </c>
      <c r="BP31" s="21">
        <f t="shared" si="72"/>
        <v>2.256369382987495</v>
      </c>
      <c r="BQ31" s="21">
        <f t="shared" si="72"/>
        <v>3.9140882002383792</v>
      </c>
      <c r="BR31" s="21">
        <f t="shared" si="72"/>
        <v>3.6390957446808514</v>
      </c>
      <c r="BS31" s="21">
        <f t="shared" si="72"/>
        <v>3.121003611480707</v>
      </c>
      <c r="BT31" s="21">
        <f t="shared" si="72"/>
        <v>1.6850985221674877</v>
      </c>
      <c r="BU31" s="21">
        <f t="shared" si="72"/>
        <v>2.889248636283653</v>
      </c>
      <c r="BV31" s="21">
        <f t="shared" si="72"/>
        <v>2.4732037957523727</v>
      </c>
      <c r="BW31" s="21">
        <f t="shared" si="72"/>
        <v>2.7443757312385095</v>
      </c>
      <c r="BX31" s="21">
        <f t="shared" si="72"/>
        <v>3.0898757997741817</v>
      </c>
      <c r="BY31" s="21">
        <f t="shared" si="72"/>
        <v>2.0422388059701495</v>
      </c>
      <c r="BZ31" s="21">
        <f t="shared" si="72"/>
        <v>3.8936684847047665</v>
      </c>
      <c r="CA31" s="7" t="s">
        <v>127</v>
      </c>
      <c r="CB31" s="21">
        <v>410.49</v>
      </c>
      <c r="CC31" s="21">
        <f aca="true" t="shared" si="73" ref="CC31:CL31">CC32/CC60</f>
        <v>3.5182344118277267</v>
      </c>
      <c r="CD31" s="21">
        <f t="shared" si="73"/>
        <v>3.1790125847047435</v>
      </c>
      <c r="CE31" s="21">
        <f t="shared" si="73"/>
        <v>3.17655252466628</v>
      </c>
      <c r="CF31" s="21">
        <f t="shared" si="73"/>
        <v>3.1969626168224297</v>
      </c>
      <c r="CG31" s="21">
        <f t="shared" si="73"/>
        <v>3.475047619047619</v>
      </c>
      <c r="CH31" s="21">
        <f t="shared" si="73"/>
        <v>3.4429859509331098</v>
      </c>
      <c r="CI31" s="21">
        <f t="shared" si="73"/>
        <v>3.4023207625362617</v>
      </c>
      <c r="CJ31" s="21">
        <f t="shared" si="73"/>
        <v>3.4250312891113897</v>
      </c>
      <c r="CK31" s="21">
        <f t="shared" si="73"/>
        <v>3.549416342412451</v>
      </c>
      <c r="CL31" s="21">
        <f t="shared" si="73"/>
        <v>3.5486492327642103</v>
      </c>
      <c r="CM31" s="7" t="s">
        <v>127</v>
      </c>
      <c r="CN31" s="21">
        <v>410.49</v>
      </c>
      <c r="CO31" s="21">
        <f>CO32/CO60</f>
        <v>1.5386094080479775</v>
      </c>
      <c r="CP31" s="21">
        <f>CP32/CP60</f>
        <v>1.5192079940784604</v>
      </c>
      <c r="CQ31" s="21">
        <f>CQ32/CQ60</f>
        <v>3.486484764837032</v>
      </c>
      <c r="CR31" s="21">
        <f>CR32/CR60</f>
        <v>1.587135794968102</v>
      </c>
      <c r="CS31" s="21">
        <f>CS32/CS60</f>
        <v>3.72698383875068</v>
      </c>
      <c r="CT31" s="7" t="s">
        <v>127</v>
      </c>
      <c r="CU31" s="21">
        <v>410.49</v>
      </c>
      <c r="CV31" s="21">
        <v>410.49</v>
      </c>
      <c r="CW31" s="21">
        <f aca="true" t="shared" si="74" ref="CW31:DR31">CW32/CW60</f>
        <v>2.9462766911896647</v>
      </c>
      <c r="CX31" s="21">
        <f t="shared" si="74"/>
        <v>3.4684410646387835</v>
      </c>
      <c r="CY31" s="21">
        <f t="shared" si="74"/>
        <v>3.368123076923077</v>
      </c>
      <c r="CZ31" s="21">
        <f t="shared" si="74"/>
        <v>3.42146280475099</v>
      </c>
      <c r="DA31" s="21">
        <f t="shared" si="74"/>
        <v>3.0199742505057934</v>
      </c>
      <c r="DB31" s="21">
        <f t="shared" si="74"/>
        <v>3.17655252466628</v>
      </c>
      <c r="DC31" s="21">
        <f t="shared" si="74"/>
        <v>4.1965241097290855</v>
      </c>
      <c r="DD31" s="21">
        <f t="shared" si="74"/>
        <v>3.7547678938943516</v>
      </c>
      <c r="DE31" s="21">
        <f t="shared" si="74"/>
        <v>2.8862014413780983</v>
      </c>
      <c r="DF31" s="21">
        <f t="shared" si="74"/>
        <v>3.8078849721706867</v>
      </c>
      <c r="DG31" s="21">
        <f t="shared" si="74"/>
        <v>3.5024744027303756</v>
      </c>
      <c r="DH31" s="21">
        <f t="shared" si="74"/>
        <v>3.250118764845606</v>
      </c>
      <c r="DI31" s="21">
        <f t="shared" si="74"/>
        <v>3.22458758837392</v>
      </c>
      <c r="DJ31" s="21">
        <f t="shared" si="74"/>
        <v>5.389660265878878</v>
      </c>
      <c r="DK31" s="21">
        <f t="shared" si="74"/>
        <v>2.9697232772653286</v>
      </c>
      <c r="DL31" s="21">
        <f t="shared" si="74"/>
        <v>3.258503671363366</v>
      </c>
      <c r="DM31" s="21">
        <f t="shared" si="74"/>
        <v>3.123972602739726</v>
      </c>
      <c r="DN31" s="21">
        <f t="shared" si="74"/>
        <v>3.2417769002961503</v>
      </c>
      <c r="DO31" s="21">
        <f t="shared" si="74"/>
        <v>3.297770636674031</v>
      </c>
      <c r="DP31" s="21">
        <f t="shared" si="74"/>
        <v>3.1820930232558142</v>
      </c>
      <c r="DQ31" s="21">
        <f t="shared" si="74"/>
        <v>3.1673611111111115</v>
      </c>
      <c r="DR31" s="21">
        <f t="shared" si="74"/>
        <v>2.9913645472763712</v>
      </c>
      <c r="DS31" s="7" t="s">
        <v>127</v>
      </c>
      <c r="DT31" s="21">
        <v>410.49</v>
      </c>
      <c r="DU31" s="21">
        <v>410.49</v>
      </c>
      <c r="DV31" s="21">
        <f>DV32/DV60</f>
        <v>4.740069284064665</v>
      </c>
      <c r="DW31" s="7" t="s">
        <v>127</v>
      </c>
      <c r="DX31" s="21">
        <v>410.49</v>
      </c>
      <c r="DY31" s="21">
        <f>DY32/DY60</f>
        <v>3.2572108708589567</v>
      </c>
      <c r="DZ31" s="7" t="s">
        <v>127</v>
      </c>
      <c r="EA31" s="19">
        <v>0</v>
      </c>
      <c r="EB31" s="21">
        <v>410.49</v>
      </c>
      <c r="EC31" s="21">
        <f>EC32/EC60</f>
        <v>3.351622780159216</v>
      </c>
      <c r="ED31" s="7" t="s">
        <v>127</v>
      </c>
      <c r="EE31" s="19"/>
      <c r="EF31" s="21">
        <v>410.49</v>
      </c>
      <c r="EG31" s="21">
        <f>EG32/EG60</f>
        <v>3.5463498920086396</v>
      </c>
      <c r="EH31" s="7" t="s">
        <v>127</v>
      </c>
      <c r="EI31" s="19"/>
      <c r="EJ31" s="21">
        <v>410.49</v>
      </c>
      <c r="EK31" s="21">
        <f>EK32/EK60</f>
        <v>3.948917748917749</v>
      </c>
      <c r="EL31" s="7" t="s">
        <v>127</v>
      </c>
      <c r="EM31" s="21">
        <v>410.49</v>
      </c>
      <c r="EN31" s="21">
        <f aca="true" t="shared" si="75" ref="EN31:EX31">EN32/EN60</f>
        <v>2.9061238938053098</v>
      </c>
      <c r="EO31" s="21">
        <f t="shared" si="75"/>
        <v>2.900476947535771</v>
      </c>
      <c r="EP31" s="21">
        <f t="shared" si="75"/>
        <v>4.303958060288336</v>
      </c>
      <c r="EQ31" s="21">
        <f t="shared" si="75"/>
        <v>3.685656565656566</v>
      </c>
      <c r="ER31" s="21">
        <f t="shared" si="75"/>
        <v>2.9611541929666365</v>
      </c>
      <c r="ES31" s="21">
        <f t="shared" si="75"/>
        <v>3.303410119706267</v>
      </c>
      <c r="ET31" s="21">
        <f t="shared" si="75"/>
        <v>3.6650892857142856</v>
      </c>
      <c r="EU31" s="21">
        <f t="shared" si="75"/>
        <v>3.134707903780069</v>
      </c>
      <c r="EV31" s="21">
        <f t="shared" si="75"/>
        <v>2.9056096266147584</v>
      </c>
      <c r="EW31" s="21">
        <f t="shared" si="75"/>
        <v>2.5861710505591433</v>
      </c>
      <c r="EX31" s="21">
        <f t="shared" si="75"/>
        <v>3.8123055491061066</v>
      </c>
      <c r="EY31" s="7" t="s">
        <v>127</v>
      </c>
      <c r="EZ31" s="21">
        <v>410.49</v>
      </c>
      <c r="FA31" s="21">
        <f aca="true" t="shared" si="76" ref="FA31:FI31">FA32/FA60</f>
        <v>3.0759835144248786</v>
      </c>
      <c r="FB31" s="21">
        <f t="shared" si="76"/>
        <v>2.90663834306957</v>
      </c>
      <c r="FC31" s="21">
        <f t="shared" si="76"/>
        <v>3.552488100389442</v>
      </c>
      <c r="FD31" s="21">
        <f t="shared" si="76"/>
        <v>2.7577426939872356</v>
      </c>
      <c r="FE31" s="21">
        <f t="shared" si="76"/>
        <v>3.465512874630646</v>
      </c>
      <c r="FF31" s="21">
        <f t="shared" si="76"/>
        <v>3.6142637023992954</v>
      </c>
      <c r="FG31" s="21">
        <f t="shared" si="76"/>
        <v>3.2373028391167193</v>
      </c>
      <c r="FH31" s="21">
        <f t="shared" si="76"/>
        <v>3.1180402582605393</v>
      </c>
      <c r="FI31" s="21">
        <f t="shared" si="76"/>
        <v>3.5092113699508443</v>
      </c>
    </row>
    <row r="32" spans="1:165" ht="12.75">
      <c r="A32" s="58"/>
      <c r="B32" s="59"/>
      <c r="C32" s="59"/>
      <c r="D32" s="59"/>
      <c r="E32" s="59"/>
      <c r="F32" s="60"/>
      <c r="G32" s="7" t="s">
        <v>129</v>
      </c>
      <c r="H32" s="10">
        <v>0</v>
      </c>
      <c r="I32" s="21"/>
      <c r="J32" s="21">
        <f>J30*I31</f>
        <v>1641.96</v>
      </c>
      <c r="K32" s="21">
        <f>K30*I31</f>
        <v>1641.96</v>
      </c>
      <c r="L32" s="21">
        <f aca="true" t="shared" si="77" ref="L32:AJ32">L30*410.49</f>
        <v>1641.96</v>
      </c>
      <c r="M32" s="21">
        <f t="shared" si="77"/>
        <v>1641.96</v>
      </c>
      <c r="N32" s="21">
        <f t="shared" si="77"/>
        <v>1641.96</v>
      </c>
      <c r="O32" s="21">
        <f t="shared" si="77"/>
        <v>1641.96</v>
      </c>
      <c r="P32" s="21">
        <f t="shared" si="77"/>
        <v>1641.96</v>
      </c>
      <c r="Q32" s="21">
        <f t="shared" si="77"/>
        <v>1641.96</v>
      </c>
      <c r="R32" s="21">
        <f t="shared" si="77"/>
        <v>1641.96</v>
      </c>
      <c r="S32" s="21">
        <f t="shared" si="77"/>
        <v>1641.96</v>
      </c>
      <c r="T32" s="21">
        <f t="shared" si="77"/>
        <v>1641.96</v>
      </c>
      <c r="U32" s="21">
        <f t="shared" si="77"/>
        <v>1641.96</v>
      </c>
      <c r="V32" s="21">
        <f t="shared" si="77"/>
        <v>1641.96</v>
      </c>
      <c r="W32" s="21">
        <f t="shared" si="77"/>
        <v>1641.96</v>
      </c>
      <c r="X32" s="21">
        <f t="shared" si="77"/>
        <v>1641.96</v>
      </c>
      <c r="Y32" s="21">
        <f t="shared" si="77"/>
        <v>1641.96</v>
      </c>
      <c r="Z32" s="21">
        <f t="shared" si="77"/>
        <v>1641.96</v>
      </c>
      <c r="AA32" s="21">
        <f t="shared" si="77"/>
        <v>1641.96</v>
      </c>
      <c r="AB32" s="21">
        <f t="shared" si="77"/>
        <v>1641.96</v>
      </c>
      <c r="AC32" s="21">
        <f t="shared" si="77"/>
        <v>1641.96</v>
      </c>
      <c r="AD32" s="21">
        <f t="shared" si="77"/>
        <v>1641.96</v>
      </c>
      <c r="AE32" s="21">
        <f t="shared" si="77"/>
        <v>1641.96</v>
      </c>
      <c r="AF32" s="21">
        <f t="shared" si="77"/>
        <v>1641.96</v>
      </c>
      <c r="AG32" s="21">
        <f t="shared" si="77"/>
        <v>1641.96</v>
      </c>
      <c r="AH32" s="21">
        <f t="shared" si="77"/>
        <v>1641.96</v>
      </c>
      <c r="AI32" s="21">
        <f t="shared" si="77"/>
        <v>1641.96</v>
      </c>
      <c r="AJ32" s="21">
        <f t="shared" si="77"/>
        <v>1641.96</v>
      </c>
      <c r="AK32" s="7" t="s">
        <v>129</v>
      </c>
      <c r="AL32" s="10">
        <v>0</v>
      </c>
      <c r="AM32" s="21"/>
      <c r="AN32" s="39">
        <f>AN30*AM31</f>
        <v>1641.96</v>
      </c>
      <c r="AO32" s="39">
        <f>AO30*AM31</f>
        <v>1641.96</v>
      </c>
      <c r="AP32" s="7" t="s">
        <v>129</v>
      </c>
      <c r="AQ32" s="10">
        <v>0</v>
      </c>
      <c r="AR32" s="21"/>
      <c r="AS32" s="21">
        <f aca="true" t="shared" si="78" ref="AS32:AX32">AS30*410.49</f>
        <v>1641.96</v>
      </c>
      <c r="AT32" s="21">
        <f t="shared" si="78"/>
        <v>1641.96</v>
      </c>
      <c r="AU32" s="21">
        <f t="shared" si="78"/>
        <v>1641.96</v>
      </c>
      <c r="AV32" s="21">
        <f t="shared" si="78"/>
        <v>1641.96</v>
      </c>
      <c r="AW32" s="21">
        <f t="shared" si="78"/>
        <v>1641.96</v>
      </c>
      <c r="AX32" s="21">
        <f t="shared" si="78"/>
        <v>1641.96</v>
      </c>
      <c r="AY32" s="7" t="s">
        <v>129</v>
      </c>
      <c r="AZ32" s="10">
        <v>0</v>
      </c>
      <c r="BA32" s="21"/>
      <c r="BB32" s="21">
        <f aca="true" t="shared" si="79" ref="BB32:BZ32">BB30*410.49</f>
        <v>1641.96</v>
      </c>
      <c r="BC32" s="21">
        <f t="shared" si="79"/>
        <v>1641.96</v>
      </c>
      <c r="BD32" s="21">
        <f t="shared" si="79"/>
        <v>1641.96</v>
      </c>
      <c r="BE32" s="21">
        <f t="shared" si="79"/>
        <v>1641.96</v>
      </c>
      <c r="BF32" s="21">
        <f t="shared" si="79"/>
        <v>1641.96</v>
      </c>
      <c r="BG32" s="21">
        <f t="shared" si="79"/>
        <v>1641.96</v>
      </c>
      <c r="BH32" s="21">
        <f t="shared" si="79"/>
        <v>1641.96</v>
      </c>
      <c r="BI32" s="21">
        <f t="shared" si="79"/>
        <v>1641.96</v>
      </c>
      <c r="BJ32" s="21">
        <f t="shared" si="79"/>
        <v>1641.96</v>
      </c>
      <c r="BK32" s="21">
        <f t="shared" si="79"/>
        <v>1641.96</v>
      </c>
      <c r="BL32" s="21">
        <f t="shared" si="79"/>
        <v>1641.96</v>
      </c>
      <c r="BM32" s="21">
        <f t="shared" si="79"/>
        <v>1641.96</v>
      </c>
      <c r="BN32" s="21">
        <f t="shared" si="79"/>
        <v>1641.96</v>
      </c>
      <c r="BO32" s="21">
        <f t="shared" si="79"/>
        <v>1641.96</v>
      </c>
      <c r="BP32" s="21">
        <f t="shared" si="79"/>
        <v>1641.96</v>
      </c>
      <c r="BQ32" s="21">
        <f t="shared" si="79"/>
        <v>1641.96</v>
      </c>
      <c r="BR32" s="21">
        <f t="shared" si="79"/>
        <v>1641.96</v>
      </c>
      <c r="BS32" s="21">
        <f t="shared" si="79"/>
        <v>1641.96</v>
      </c>
      <c r="BT32" s="21">
        <f t="shared" si="79"/>
        <v>1641.96</v>
      </c>
      <c r="BU32" s="21">
        <f t="shared" si="79"/>
        <v>1641.96</v>
      </c>
      <c r="BV32" s="21">
        <f t="shared" si="79"/>
        <v>1641.96</v>
      </c>
      <c r="BW32" s="21">
        <f t="shared" si="79"/>
        <v>1641.96</v>
      </c>
      <c r="BX32" s="21">
        <f t="shared" si="79"/>
        <v>1641.96</v>
      </c>
      <c r="BY32" s="21">
        <f t="shared" si="79"/>
        <v>1641.96</v>
      </c>
      <c r="BZ32" s="21">
        <f t="shared" si="79"/>
        <v>1641.96</v>
      </c>
      <c r="CA32" s="7" t="s">
        <v>129</v>
      </c>
      <c r="CB32" s="21"/>
      <c r="CC32" s="21">
        <f aca="true" t="shared" si="80" ref="CC32:CL32">CC30*410.49</f>
        <v>1641.96</v>
      </c>
      <c r="CD32" s="21">
        <f t="shared" si="80"/>
        <v>1641.96</v>
      </c>
      <c r="CE32" s="21">
        <f t="shared" si="80"/>
        <v>1641.96</v>
      </c>
      <c r="CF32" s="21">
        <f t="shared" si="80"/>
        <v>1641.96</v>
      </c>
      <c r="CG32" s="21">
        <f t="shared" si="80"/>
        <v>1641.96</v>
      </c>
      <c r="CH32" s="21">
        <f t="shared" si="80"/>
        <v>1641.96</v>
      </c>
      <c r="CI32" s="21">
        <f t="shared" si="80"/>
        <v>1641.96</v>
      </c>
      <c r="CJ32" s="21">
        <f t="shared" si="80"/>
        <v>1641.96</v>
      </c>
      <c r="CK32" s="21">
        <f t="shared" si="80"/>
        <v>1641.96</v>
      </c>
      <c r="CL32" s="21">
        <f t="shared" si="80"/>
        <v>1641.96</v>
      </c>
      <c r="CM32" s="7" t="s">
        <v>129</v>
      </c>
      <c r="CN32" s="21"/>
      <c r="CO32" s="21">
        <f>CO30*410.49</f>
        <v>5746.860000000001</v>
      </c>
      <c r="CP32" s="21">
        <f>CP30*410.49</f>
        <v>5746.860000000001</v>
      </c>
      <c r="CQ32" s="21">
        <f>CQ30*410.49</f>
        <v>9851.76</v>
      </c>
      <c r="CR32" s="21">
        <f>CR30*410.49</f>
        <v>5746.860000000001</v>
      </c>
      <c r="CS32" s="21">
        <f>CS30*410.49</f>
        <v>4104.9</v>
      </c>
      <c r="CT32" s="7" t="s">
        <v>129</v>
      </c>
      <c r="CU32" s="21"/>
      <c r="CV32" s="21"/>
      <c r="CW32" s="21">
        <f>CW30*410.49</f>
        <v>1641.96</v>
      </c>
      <c r="CX32" s="21">
        <f>CX30*410.49</f>
        <v>1641.96</v>
      </c>
      <c r="CY32" s="21">
        <f aca="true" t="shared" si="81" ref="CY32:DR32">CY30*410.49</f>
        <v>1641.96</v>
      </c>
      <c r="CZ32" s="21">
        <f t="shared" si="81"/>
        <v>1641.96</v>
      </c>
      <c r="DA32" s="21">
        <f t="shared" si="81"/>
        <v>1641.96</v>
      </c>
      <c r="DB32" s="21">
        <f t="shared" si="81"/>
        <v>1641.96</v>
      </c>
      <c r="DC32" s="21">
        <f t="shared" si="81"/>
        <v>2462.94</v>
      </c>
      <c r="DD32" s="21">
        <f t="shared" si="81"/>
        <v>1641.96</v>
      </c>
      <c r="DE32" s="21">
        <f t="shared" si="81"/>
        <v>1641.96</v>
      </c>
      <c r="DF32" s="21">
        <f t="shared" si="81"/>
        <v>1641.96</v>
      </c>
      <c r="DG32" s="21">
        <f t="shared" si="81"/>
        <v>1641.96</v>
      </c>
      <c r="DH32" s="21">
        <f t="shared" si="81"/>
        <v>1641.96</v>
      </c>
      <c r="DI32" s="21">
        <f t="shared" si="81"/>
        <v>1641.96</v>
      </c>
      <c r="DJ32" s="21">
        <f t="shared" si="81"/>
        <v>3283.92</v>
      </c>
      <c r="DK32" s="21">
        <f t="shared" si="81"/>
        <v>1641.96</v>
      </c>
      <c r="DL32" s="21">
        <f t="shared" si="81"/>
        <v>1641.96</v>
      </c>
      <c r="DM32" s="21">
        <f t="shared" si="81"/>
        <v>1641.96</v>
      </c>
      <c r="DN32" s="21">
        <f t="shared" si="81"/>
        <v>1641.96</v>
      </c>
      <c r="DO32" s="21">
        <f t="shared" si="81"/>
        <v>1641.96</v>
      </c>
      <c r="DP32" s="21">
        <f t="shared" si="81"/>
        <v>1641.96</v>
      </c>
      <c r="DQ32" s="21">
        <f t="shared" si="81"/>
        <v>1641.96</v>
      </c>
      <c r="DR32" s="21">
        <f t="shared" si="81"/>
        <v>1641.96</v>
      </c>
      <c r="DS32" s="7" t="s">
        <v>129</v>
      </c>
      <c r="DT32" s="21"/>
      <c r="DU32" s="21"/>
      <c r="DV32" s="21">
        <f>DV30*410.49</f>
        <v>1641.96</v>
      </c>
      <c r="DW32" s="7" t="s">
        <v>129</v>
      </c>
      <c r="DX32" s="21"/>
      <c r="DY32" s="21">
        <f>DY30*410.49</f>
        <v>1641.96</v>
      </c>
      <c r="DZ32" s="7" t="s">
        <v>129</v>
      </c>
      <c r="EA32" s="19">
        <v>0</v>
      </c>
      <c r="EB32" s="21"/>
      <c r="EC32" s="21">
        <f>EC30*410.49</f>
        <v>1641.96</v>
      </c>
      <c r="ED32" s="7" t="s">
        <v>129</v>
      </c>
      <c r="EE32" s="19"/>
      <c r="EF32" s="21"/>
      <c r="EG32" s="21">
        <f>EG30*410.49</f>
        <v>1641.96</v>
      </c>
      <c r="EH32" s="7" t="s">
        <v>129</v>
      </c>
      <c r="EI32" s="19"/>
      <c r="EJ32" s="21"/>
      <c r="EK32" s="21">
        <f>EK30*410.49</f>
        <v>1641.96</v>
      </c>
      <c r="EL32" s="7" t="s">
        <v>129</v>
      </c>
      <c r="EM32" s="21"/>
      <c r="EN32" s="21">
        <f aca="true" t="shared" si="82" ref="EN32:EX32">EN30*410.49</f>
        <v>1641.96</v>
      </c>
      <c r="EO32" s="21">
        <f t="shared" si="82"/>
        <v>1641.96</v>
      </c>
      <c r="EP32" s="21">
        <f t="shared" si="82"/>
        <v>1641.96</v>
      </c>
      <c r="EQ32" s="21">
        <f t="shared" si="82"/>
        <v>1641.96</v>
      </c>
      <c r="ER32" s="21">
        <f t="shared" si="82"/>
        <v>1641.96</v>
      </c>
      <c r="ES32" s="21">
        <f t="shared" si="82"/>
        <v>3283.92</v>
      </c>
      <c r="ET32" s="21">
        <f t="shared" si="82"/>
        <v>1641.96</v>
      </c>
      <c r="EU32" s="21">
        <f t="shared" si="82"/>
        <v>1641.96</v>
      </c>
      <c r="EV32" s="21">
        <f t="shared" si="82"/>
        <v>1641.96</v>
      </c>
      <c r="EW32" s="21">
        <f t="shared" si="82"/>
        <v>1641.96</v>
      </c>
      <c r="EX32" s="21">
        <f t="shared" si="82"/>
        <v>1641.96</v>
      </c>
      <c r="EY32" s="7" t="s">
        <v>129</v>
      </c>
      <c r="EZ32" s="21"/>
      <c r="FA32" s="21">
        <f aca="true" t="shared" si="83" ref="FA32:FI32">FA30*410.49</f>
        <v>1641.96</v>
      </c>
      <c r="FB32" s="21">
        <f t="shared" si="83"/>
        <v>1641.96</v>
      </c>
      <c r="FC32" s="21">
        <f t="shared" si="83"/>
        <v>1641.96</v>
      </c>
      <c r="FD32" s="21">
        <f t="shared" si="83"/>
        <v>1641.96</v>
      </c>
      <c r="FE32" s="21">
        <f t="shared" si="83"/>
        <v>1641.96</v>
      </c>
      <c r="FF32" s="21">
        <f t="shared" si="83"/>
        <v>1641.96</v>
      </c>
      <c r="FG32" s="21">
        <f t="shared" si="83"/>
        <v>1641.96</v>
      </c>
      <c r="FH32" s="21">
        <f t="shared" si="83"/>
        <v>1641.96</v>
      </c>
      <c r="FI32" s="21">
        <f t="shared" si="83"/>
        <v>1641.96</v>
      </c>
    </row>
    <row r="33" spans="1:165" ht="12.75">
      <c r="A33" s="61"/>
      <c r="B33" s="62"/>
      <c r="C33" s="62"/>
      <c r="D33" s="62"/>
      <c r="E33" s="62"/>
      <c r="F33" s="63"/>
      <c r="G33" s="7" t="s">
        <v>130</v>
      </c>
      <c r="H33" s="10">
        <v>0</v>
      </c>
      <c r="I33" s="21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7" t="s">
        <v>130</v>
      </c>
      <c r="AL33" s="10">
        <v>0</v>
      </c>
      <c r="AM33" s="21"/>
      <c r="AN33" s="39"/>
      <c r="AO33" s="39"/>
      <c r="AP33" s="7" t="s">
        <v>130</v>
      </c>
      <c r="AQ33" s="10">
        <v>0</v>
      </c>
      <c r="AR33" s="21"/>
      <c r="AS33" s="24"/>
      <c r="AT33" s="24"/>
      <c r="AU33" s="24"/>
      <c r="AV33" s="24"/>
      <c r="AW33" s="24"/>
      <c r="AX33" s="24"/>
      <c r="AY33" s="7" t="s">
        <v>130</v>
      </c>
      <c r="AZ33" s="10">
        <v>0</v>
      </c>
      <c r="BA33" s="21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7" t="s">
        <v>130</v>
      </c>
      <c r="CB33" s="21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7" t="s">
        <v>130</v>
      </c>
      <c r="CN33" s="21"/>
      <c r="CO33" s="24"/>
      <c r="CP33" s="24"/>
      <c r="CQ33" s="24"/>
      <c r="CR33" s="24"/>
      <c r="CS33" s="24"/>
      <c r="CT33" s="7" t="s">
        <v>130</v>
      </c>
      <c r="CU33" s="21"/>
      <c r="CV33" s="21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7" t="s">
        <v>130</v>
      </c>
      <c r="DT33" s="21"/>
      <c r="DU33" s="21"/>
      <c r="DV33" s="24"/>
      <c r="DW33" s="7" t="s">
        <v>130</v>
      </c>
      <c r="DX33" s="21"/>
      <c r="DY33" s="24"/>
      <c r="DZ33" s="7" t="s">
        <v>130</v>
      </c>
      <c r="EA33" s="19">
        <v>0</v>
      </c>
      <c r="EB33" s="21"/>
      <c r="EC33" s="24"/>
      <c r="ED33" s="7" t="s">
        <v>130</v>
      </c>
      <c r="EE33" s="19"/>
      <c r="EF33" s="21"/>
      <c r="EG33" s="24"/>
      <c r="EH33" s="7" t="s">
        <v>130</v>
      </c>
      <c r="EI33" s="19"/>
      <c r="EJ33" s="21"/>
      <c r="EK33" s="24"/>
      <c r="EL33" s="7" t="s">
        <v>130</v>
      </c>
      <c r="EM33" s="21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7" t="s">
        <v>130</v>
      </c>
      <c r="EZ33" s="21"/>
      <c r="FA33" s="24"/>
      <c r="FB33" s="24"/>
      <c r="FC33" s="24"/>
      <c r="FD33" s="24"/>
      <c r="FE33" s="24"/>
      <c r="FF33" s="24"/>
      <c r="FG33" s="24"/>
      <c r="FH33" s="24"/>
      <c r="FI33" s="24"/>
    </row>
    <row r="34" spans="1:165" ht="12.75">
      <c r="A34" s="55" t="s">
        <v>169</v>
      </c>
      <c r="B34" s="56"/>
      <c r="C34" s="56"/>
      <c r="D34" s="56"/>
      <c r="E34" s="56"/>
      <c r="F34" s="57"/>
      <c r="G34" s="7" t="s">
        <v>133</v>
      </c>
      <c r="H34" s="10"/>
      <c r="I34" s="21"/>
      <c r="J34" s="21">
        <v>5</v>
      </c>
      <c r="K34" s="21">
        <v>5</v>
      </c>
      <c r="L34" s="21">
        <v>5</v>
      </c>
      <c r="M34" s="21">
        <v>5</v>
      </c>
      <c r="N34" s="21">
        <v>5</v>
      </c>
      <c r="O34" s="21">
        <v>5</v>
      </c>
      <c r="P34" s="21">
        <v>5</v>
      </c>
      <c r="Q34" s="21">
        <v>5</v>
      </c>
      <c r="R34" s="21">
        <v>5</v>
      </c>
      <c r="S34" s="21">
        <v>5</v>
      </c>
      <c r="T34" s="21">
        <v>5</v>
      </c>
      <c r="U34" s="21">
        <v>5</v>
      </c>
      <c r="V34" s="21">
        <v>5</v>
      </c>
      <c r="W34" s="21">
        <v>5</v>
      </c>
      <c r="X34" s="21">
        <v>5</v>
      </c>
      <c r="Y34" s="21">
        <v>5</v>
      </c>
      <c r="Z34" s="21">
        <v>5</v>
      </c>
      <c r="AA34" s="21">
        <v>5</v>
      </c>
      <c r="AB34" s="21">
        <v>5</v>
      </c>
      <c r="AC34" s="21">
        <v>5</v>
      </c>
      <c r="AD34" s="21">
        <v>5</v>
      </c>
      <c r="AE34" s="21">
        <v>5</v>
      </c>
      <c r="AF34" s="21">
        <v>5</v>
      </c>
      <c r="AG34" s="21">
        <v>5</v>
      </c>
      <c r="AH34" s="21">
        <v>5</v>
      </c>
      <c r="AI34" s="21">
        <v>5</v>
      </c>
      <c r="AJ34" s="21">
        <v>5</v>
      </c>
      <c r="AK34" s="7" t="s">
        <v>133</v>
      </c>
      <c r="AL34" s="10"/>
      <c r="AM34" s="21"/>
      <c r="AN34" s="21">
        <v>5</v>
      </c>
      <c r="AO34" s="21">
        <v>5</v>
      </c>
      <c r="AP34" s="7" t="s">
        <v>133</v>
      </c>
      <c r="AQ34" s="10"/>
      <c r="AR34" s="21"/>
      <c r="AS34" s="21">
        <v>5</v>
      </c>
      <c r="AT34" s="21">
        <v>5</v>
      </c>
      <c r="AU34" s="21">
        <v>5</v>
      </c>
      <c r="AV34" s="21">
        <v>5</v>
      </c>
      <c r="AW34" s="21">
        <v>5</v>
      </c>
      <c r="AX34" s="21">
        <v>5</v>
      </c>
      <c r="AY34" s="7" t="s">
        <v>133</v>
      </c>
      <c r="AZ34" s="10"/>
      <c r="BA34" s="21"/>
      <c r="BB34" s="21">
        <v>5</v>
      </c>
      <c r="BC34" s="21">
        <v>5</v>
      </c>
      <c r="BD34" s="21">
        <v>5</v>
      </c>
      <c r="BE34" s="21">
        <v>5</v>
      </c>
      <c r="BF34" s="21">
        <v>5</v>
      </c>
      <c r="BG34" s="21">
        <v>5</v>
      </c>
      <c r="BH34" s="21">
        <v>5</v>
      </c>
      <c r="BI34" s="21">
        <v>5</v>
      </c>
      <c r="BJ34" s="21">
        <v>5</v>
      </c>
      <c r="BK34" s="21">
        <v>5</v>
      </c>
      <c r="BL34" s="21">
        <v>5</v>
      </c>
      <c r="BM34" s="21">
        <v>5</v>
      </c>
      <c r="BN34" s="21">
        <v>5</v>
      </c>
      <c r="BO34" s="21">
        <v>5</v>
      </c>
      <c r="BP34" s="21">
        <v>5</v>
      </c>
      <c r="BQ34" s="21">
        <v>5</v>
      </c>
      <c r="BR34" s="21">
        <v>5</v>
      </c>
      <c r="BS34" s="21">
        <v>5</v>
      </c>
      <c r="BT34" s="21">
        <v>5</v>
      </c>
      <c r="BU34" s="21">
        <v>5</v>
      </c>
      <c r="BV34" s="21">
        <v>5</v>
      </c>
      <c r="BW34" s="21">
        <v>5</v>
      </c>
      <c r="BX34" s="21">
        <v>5</v>
      </c>
      <c r="BY34" s="21">
        <v>5</v>
      </c>
      <c r="BZ34" s="21">
        <v>5</v>
      </c>
      <c r="CA34" s="7" t="s">
        <v>133</v>
      </c>
      <c r="CB34" s="21"/>
      <c r="CC34" s="21">
        <v>5</v>
      </c>
      <c r="CD34" s="21">
        <v>5</v>
      </c>
      <c r="CE34" s="21">
        <v>5</v>
      </c>
      <c r="CF34" s="21">
        <v>5</v>
      </c>
      <c r="CG34" s="21">
        <v>5</v>
      </c>
      <c r="CH34" s="21">
        <v>5</v>
      </c>
      <c r="CI34" s="21">
        <v>5</v>
      </c>
      <c r="CJ34" s="21">
        <v>5</v>
      </c>
      <c r="CK34" s="21">
        <v>5</v>
      </c>
      <c r="CL34" s="21">
        <v>5</v>
      </c>
      <c r="CM34" s="7" t="s">
        <v>133</v>
      </c>
      <c r="CN34" s="21"/>
      <c r="CO34" s="21">
        <v>35</v>
      </c>
      <c r="CP34" s="21">
        <v>45</v>
      </c>
      <c r="CQ34" s="21">
        <v>25</v>
      </c>
      <c r="CR34" s="21">
        <v>45</v>
      </c>
      <c r="CS34" s="21">
        <v>25</v>
      </c>
      <c r="CT34" s="7" t="s">
        <v>133</v>
      </c>
      <c r="CU34" s="21"/>
      <c r="CV34" s="21"/>
      <c r="CW34" s="21">
        <v>3</v>
      </c>
      <c r="CX34" s="21">
        <v>3</v>
      </c>
      <c r="CY34" s="21">
        <v>3</v>
      </c>
      <c r="CZ34" s="21">
        <v>5</v>
      </c>
      <c r="DA34" s="21">
        <v>5</v>
      </c>
      <c r="DB34" s="21">
        <v>5</v>
      </c>
      <c r="DC34" s="21">
        <v>7</v>
      </c>
      <c r="DD34" s="21">
        <v>5</v>
      </c>
      <c r="DE34" s="21">
        <v>5</v>
      </c>
      <c r="DF34" s="21">
        <v>5</v>
      </c>
      <c r="DG34" s="21">
        <v>5</v>
      </c>
      <c r="DH34" s="21">
        <v>7</v>
      </c>
      <c r="DI34" s="21">
        <v>7</v>
      </c>
      <c r="DJ34" s="21">
        <v>7</v>
      </c>
      <c r="DK34" s="21">
        <v>7</v>
      </c>
      <c r="DL34" s="21">
        <v>7</v>
      </c>
      <c r="DM34" s="21">
        <v>7</v>
      </c>
      <c r="DN34" s="21">
        <v>7</v>
      </c>
      <c r="DO34" s="21">
        <v>7</v>
      </c>
      <c r="DP34" s="21">
        <v>7</v>
      </c>
      <c r="DQ34" s="21">
        <v>7</v>
      </c>
      <c r="DR34" s="21">
        <v>7</v>
      </c>
      <c r="DS34" s="7" t="s">
        <v>133</v>
      </c>
      <c r="DT34" s="21"/>
      <c r="DU34" s="21"/>
      <c r="DV34" s="21">
        <v>3</v>
      </c>
      <c r="DW34" s="7" t="s">
        <v>133</v>
      </c>
      <c r="DX34" s="21"/>
      <c r="DY34" s="21">
        <v>5</v>
      </c>
      <c r="DZ34" s="7" t="s">
        <v>133</v>
      </c>
      <c r="EA34" s="19"/>
      <c r="EB34" s="21"/>
      <c r="EC34" s="21">
        <v>5</v>
      </c>
      <c r="ED34" s="7" t="s">
        <v>133</v>
      </c>
      <c r="EE34" s="19"/>
      <c r="EF34" s="21"/>
      <c r="EG34" s="21">
        <v>5</v>
      </c>
      <c r="EH34" s="7" t="s">
        <v>133</v>
      </c>
      <c r="EI34" s="19"/>
      <c r="EJ34" s="21"/>
      <c r="EK34" s="21">
        <v>5</v>
      </c>
      <c r="EL34" s="7" t="s">
        <v>133</v>
      </c>
      <c r="EM34" s="21"/>
      <c r="EN34" s="21">
        <v>5</v>
      </c>
      <c r="EO34" s="21">
        <v>5</v>
      </c>
      <c r="EP34" s="21">
        <v>5</v>
      </c>
      <c r="EQ34" s="21">
        <v>5</v>
      </c>
      <c r="ER34" s="21">
        <v>5</v>
      </c>
      <c r="ES34" s="21">
        <v>7</v>
      </c>
      <c r="ET34" s="21">
        <v>5</v>
      </c>
      <c r="EU34" s="21">
        <v>5</v>
      </c>
      <c r="EV34" s="21">
        <v>5</v>
      </c>
      <c r="EW34" s="21">
        <v>5</v>
      </c>
      <c r="EX34" s="21">
        <v>5</v>
      </c>
      <c r="EY34" s="7" t="s">
        <v>133</v>
      </c>
      <c r="EZ34" s="21"/>
      <c r="FA34" s="21">
        <v>5</v>
      </c>
      <c r="FB34" s="21">
        <v>5</v>
      </c>
      <c r="FC34" s="21">
        <v>5</v>
      </c>
      <c r="FD34" s="21">
        <v>5</v>
      </c>
      <c r="FE34" s="21">
        <v>5</v>
      </c>
      <c r="FF34" s="21">
        <v>5</v>
      </c>
      <c r="FG34" s="21">
        <v>5</v>
      </c>
      <c r="FH34" s="21">
        <v>5</v>
      </c>
      <c r="FI34" s="21">
        <v>5</v>
      </c>
    </row>
    <row r="35" spans="1:165" ht="12.75">
      <c r="A35" s="58"/>
      <c r="B35" s="59"/>
      <c r="C35" s="59"/>
      <c r="D35" s="59"/>
      <c r="E35" s="59"/>
      <c r="F35" s="60"/>
      <c r="G35" s="7" t="s">
        <v>127</v>
      </c>
      <c r="H35" s="10"/>
      <c r="I35" s="21">
        <v>462.47</v>
      </c>
      <c r="J35" s="21">
        <f aca="true" t="shared" si="84" ref="J35:AJ35">J36/J60</f>
        <v>4.791442188147535</v>
      </c>
      <c r="K35" s="21">
        <f t="shared" si="84"/>
        <v>3.9119438335307057</v>
      </c>
      <c r="L35" s="21">
        <f t="shared" si="84"/>
        <v>3.1960608154803047</v>
      </c>
      <c r="M35" s="21">
        <f t="shared" si="84"/>
        <v>5.012681552135271</v>
      </c>
      <c r="N35" s="21">
        <f t="shared" si="84"/>
        <v>5.415339578454334</v>
      </c>
      <c r="O35" s="21">
        <f t="shared" si="84"/>
        <v>1.695892922625596</v>
      </c>
      <c r="P35" s="21">
        <f t="shared" si="84"/>
        <v>3.967656142759095</v>
      </c>
      <c r="Q35" s="21">
        <f t="shared" si="84"/>
        <v>3.98337639965547</v>
      </c>
      <c r="R35" s="21">
        <f t="shared" si="84"/>
        <v>4.1875226367258245</v>
      </c>
      <c r="S35" s="21">
        <f t="shared" si="84"/>
        <v>4.097005669737776</v>
      </c>
      <c r="T35" s="21">
        <f t="shared" si="84"/>
        <v>3.8328360682910665</v>
      </c>
      <c r="U35" s="21">
        <f t="shared" si="84"/>
        <v>6.683092485549134</v>
      </c>
      <c r="V35" s="21">
        <f t="shared" si="84"/>
        <v>2.8582818294190364</v>
      </c>
      <c r="W35" s="21">
        <f t="shared" si="84"/>
        <v>5.5003568030447205</v>
      </c>
      <c r="X35" s="21">
        <f t="shared" si="84"/>
        <v>2.609581311364406</v>
      </c>
      <c r="Y35" s="21">
        <f t="shared" si="84"/>
        <v>3.7062830581824016</v>
      </c>
      <c r="Z35" s="21">
        <f t="shared" si="84"/>
        <v>3.705095337285692</v>
      </c>
      <c r="AA35" s="21">
        <f t="shared" si="84"/>
        <v>3.9874978444559415</v>
      </c>
      <c r="AB35" s="21">
        <f t="shared" si="84"/>
        <v>4.9738653473865355</v>
      </c>
      <c r="AC35" s="21">
        <f t="shared" si="84"/>
        <v>3.6530015797788313</v>
      </c>
      <c r="AD35" s="21">
        <f t="shared" si="84"/>
        <v>4.42131931166348</v>
      </c>
      <c r="AE35" s="21">
        <f t="shared" si="84"/>
        <v>3.1749965673486207</v>
      </c>
      <c r="AF35" s="21">
        <f t="shared" si="84"/>
        <v>4.694173771822981</v>
      </c>
      <c r="AG35" s="21">
        <f t="shared" si="84"/>
        <v>4.107193605683837</v>
      </c>
      <c r="AH35" s="21">
        <f t="shared" si="84"/>
        <v>5.392607276119404</v>
      </c>
      <c r="AI35" s="21">
        <f t="shared" si="84"/>
        <v>5.05542195015304</v>
      </c>
      <c r="AJ35" s="21">
        <f t="shared" si="84"/>
        <v>4.57981778570014</v>
      </c>
      <c r="AK35" s="7" t="s">
        <v>127</v>
      </c>
      <c r="AL35" s="10"/>
      <c r="AM35" s="21">
        <v>462.47</v>
      </c>
      <c r="AN35" s="39">
        <f>AN36/AN60</f>
        <v>4.480430149195893</v>
      </c>
      <c r="AO35" s="39">
        <f>AO36/AO60</f>
        <v>5.029034362766421</v>
      </c>
      <c r="AP35" s="7" t="s">
        <v>127</v>
      </c>
      <c r="AQ35" s="10"/>
      <c r="AR35" s="21">
        <v>462.47</v>
      </c>
      <c r="AS35" s="21">
        <f aca="true" t="shared" si="85" ref="AS35:AX35">AS36/AS60</f>
        <v>5.072055275279667</v>
      </c>
      <c r="AT35" s="21">
        <f t="shared" si="85"/>
        <v>5.088798415492959</v>
      </c>
      <c r="AU35" s="21">
        <f t="shared" si="85"/>
        <v>4.9642550450837275</v>
      </c>
      <c r="AV35" s="21">
        <f t="shared" si="85"/>
        <v>4.889722985832101</v>
      </c>
      <c r="AW35" s="21">
        <f t="shared" si="85"/>
        <v>5.053212412587413</v>
      </c>
      <c r="AX35" s="21">
        <f t="shared" si="85"/>
        <v>4.9964347450302515</v>
      </c>
      <c r="AY35" s="7" t="s">
        <v>127</v>
      </c>
      <c r="AZ35" s="10"/>
      <c r="BA35" s="21">
        <v>462.47</v>
      </c>
      <c r="BB35" s="21">
        <f aca="true" t="shared" si="86" ref="BB35:BZ35">BB36/BB60</f>
        <v>5.072055275279667</v>
      </c>
      <c r="BC35" s="21">
        <f t="shared" si="86"/>
        <v>5.004003462454015</v>
      </c>
      <c r="BD35" s="21">
        <f t="shared" si="86"/>
        <v>4.963189525649282</v>
      </c>
      <c r="BE35" s="21">
        <f t="shared" si="86"/>
        <v>4.470901005413767</v>
      </c>
      <c r="BF35" s="21">
        <f t="shared" si="86"/>
        <v>4.401960784313727</v>
      </c>
      <c r="BG35" s="21">
        <f t="shared" si="86"/>
        <v>4.102093312045414</v>
      </c>
      <c r="BH35" s="21">
        <f t="shared" si="86"/>
        <v>4.800394436371186</v>
      </c>
      <c r="BI35" s="21">
        <f t="shared" si="86"/>
        <v>2.6375613094559145</v>
      </c>
      <c r="BJ35" s="21">
        <f t="shared" si="86"/>
        <v>4.868105263157895</v>
      </c>
      <c r="BK35" s="21">
        <f t="shared" si="86"/>
        <v>3.2142757853767034</v>
      </c>
      <c r="BL35" s="21">
        <f t="shared" si="86"/>
        <v>5.072055275279667</v>
      </c>
      <c r="BM35" s="21">
        <f t="shared" si="86"/>
        <v>4.76282183316169</v>
      </c>
      <c r="BN35" s="21">
        <f t="shared" si="86"/>
        <v>4.015193610001737</v>
      </c>
      <c r="BO35" s="21">
        <f t="shared" si="86"/>
        <v>5.391349965026814</v>
      </c>
      <c r="BP35" s="21">
        <f t="shared" si="86"/>
        <v>3.177614401539096</v>
      </c>
      <c r="BQ35" s="21">
        <f t="shared" si="86"/>
        <v>5.512157330154947</v>
      </c>
      <c r="BR35" s="21">
        <f t="shared" si="86"/>
        <v>5.124889184397164</v>
      </c>
      <c r="BS35" s="21">
        <f t="shared" si="86"/>
        <v>4.395267059494393</v>
      </c>
      <c r="BT35" s="21">
        <f t="shared" si="86"/>
        <v>2.3731013957307066</v>
      </c>
      <c r="BU35" s="21">
        <f t="shared" si="86"/>
        <v>4.068889670948444</v>
      </c>
      <c r="BV35" s="21">
        <f t="shared" si="86"/>
        <v>3.4829793643621034</v>
      </c>
      <c r="BW35" s="21">
        <f t="shared" si="86"/>
        <v>3.8648671235166314</v>
      </c>
      <c r="BX35" s="21">
        <f t="shared" si="86"/>
        <v>4.351430184418518</v>
      </c>
      <c r="BY35" s="21">
        <f t="shared" si="86"/>
        <v>2.876057213930349</v>
      </c>
      <c r="BZ35" s="21">
        <f t="shared" si="86"/>
        <v>5.483400521697891</v>
      </c>
      <c r="CA35" s="7" t="s">
        <v>127</v>
      </c>
      <c r="CB35" s="21">
        <v>462.47</v>
      </c>
      <c r="CC35" s="21">
        <f aca="true" t="shared" si="87" ref="CC35:CL35">CC36/CC60</f>
        <v>4.954681808442255</v>
      </c>
      <c r="CD35" s="21">
        <f t="shared" si="87"/>
        <v>4.476960309777348</v>
      </c>
      <c r="CE35" s="21">
        <f t="shared" si="87"/>
        <v>4.473495840588122</v>
      </c>
      <c r="CF35" s="21">
        <f t="shared" si="87"/>
        <v>4.502239096573209</v>
      </c>
      <c r="CG35" s="21">
        <f t="shared" si="87"/>
        <v>4.893862433862434</v>
      </c>
      <c r="CH35" s="21">
        <f t="shared" si="87"/>
        <v>4.848710421472008</v>
      </c>
      <c r="CI35" s="21">
        <f t="shared" si="87"/>
        <v>4.791442188147535</v>
      </c>
      <c r="CJ35" s="21">
        <f t="shared" si="87"/>
        <v>4.823425114726743</v>
      </c>
      <c r="CK35" s="21">
        <f t="shared" si="87"/>
        <v>4.998594898400347</v>
      </c>
      <c r="CL35" s="21">
        <f t="shared" si="87"/>
        <v>4.997514588286148</v>
      </c>
      <c r="CM35" s="7" t="s">
        <v>127</v>
      </c>
      <c r="CN35" s="21">
        <v>462.47</v>
      </c>
      <c r="CO35" s="21">
        <f>CO36/CO60</f>
        <v>4.333605525956467</v>
      </c>
      <c r="CP35" s="21">
        <f>CP36/CP60</f>
        <v>5.50152003806704</v>
      </c>
      <c r="CQ35" s="21">
        <f>CQ36/CQ60</f>
        <v>4.091641009307429</v>
      </c>
      <c r="CR35" s="21">
        <f>CR36/CR60</f>
        <v>5.747507525753266</v>
      </c>
      <c r="CS35" s="21">
        <f>CS36/CS60</f>
        <v>10.497321590702741</v>
      </c>
      <c r="CT35" s="7" t="s">
        <v>127</v>
      </c>
      <c r="CU35" s="21">
        <v>462.47</v>
      </c>
      <c r="CV35" s="21">
        <v>462.47</v>
      </c>
      <c r="CW35" s="21">
        <f aca="true" t="shared" si="88" ref="CW35:DR35">CW36/CW60</f>
        <v>2.489520904360309</v>
      </c>
      <c r="CX35" s="21">
        <f t="shared" si="88"/>
        <v>2.930735107731306</v>
      </c>
      <c r="CY35" s="21">
        <f t="shared" si="88"/>
        <v>2.845969230769231</v>
      </c>
      <c r="CZ35" s="21">
        <f t="shared" si="88"/>
        <v>4.818399666597209</v>
      </c>
      <c r="DA35" s="21">
        <f t="shared" si="88"/>
        <v>4.252988780577525</v>
      </c>
      <c r="DB35" s="21">
        <f t="shared" si="88"/>
        <v>4.473495840588122</v>
      </c>
      <c r="DC35" s="21">
        <f t="shared" si="88"/>
        <v>5.515914125063895</v>
      </c>
      <c r="DD35" s="21">
        <f t="shared" si="88"/>
        <v>5.287788703407273</v>
      </c>
      <c r="DE35" s="21">
        <f t="shared" si="88"/>
        <v>4.064598347688523</v>
      </c>
      <c r="DF35" s="21">
        <f t="shared" si="88"/>
        <v>5.36259276437848</v>
      </c>
      <c r="DG35" s="21">
        <f t="shared" si="88"/>
        <v>4.932487201365189</v>
      </c>
      <c r="DH35" s="21">
        <f t="shared" si="88"/>
        <v>6.407937450514647</v>
      </c>
      <c r="DI35" s="21">
        <f t="shared" si="88"/>
        <v>6.357600157109191</v>
      </c>
      <c r="DJ35" s="21">
        <f t="shared" si="88"/>
        <v>5.3131298211061875</v>
      </c>
      <c r="DK35" s="21">
        <f t="shared" si="88"/>
        <v>5.855109423042141</v>
      </c>
      <c r="DL35" s="21">
        <f t="shared" si="88"/>
        <v>6.424469140702521</v>
      </c>
      <c r="DM35" s="21">
        <f t="shared" si="88"/>
        <v>6.159227549467275</v>
      </c>
      <c r="DN35" s="21">
        <f t="shared" si="88"/>
        <v>6.3914906219151035</v>
      </c>
      <c r="DO35" s="21">
        <f t="shared" si="88"/>
        <v>6.501887929303073</v>
      </c>
      <c r="DP35" s="21">
        <f t="shared" si="88"/>
        <v>6.273817829457364</v>
      </c>
      <c r="DQ35" s="21">
        <f t="shared" si="88"/>
        <v>6.24477237654321</v>
      </c>
      <c r="DR35" s="21">
        <f t="shared" si="88"/>
        <v>5.897777372927674</v>
      </c>
      <c r="DS35" s="7" t="s">
        <v>127</v>
      </c>
      <c r="DT35" s="21">
        <v>462.47</v>
      </c>
      <c r="DU35" s="21">
        <v>462.47</v>
      </c>
      <c r="DV35" s="21">
        <f>DV36/DV60</f>
        <v>4.005225173210162</v>
      </c>
      <c r="DW35" s="7" t="s">
        <v>127</v>
      </c>
      <c r="DX35" s="21">
        <v>462.47</v>
      </c>
      <c r="DY35" s="21">
        <f>DY36/DY60</f>
        <v>4.587085895655624</v>
      </c>
      <c r="DZ35" s="7" t="s">
        <v>127</v>
      </c>
      <c r="EA35" s="19"/>
      <c r="EB35" s="21">
        <v>462.47</v>
      </c>
      <c r="EC35" s="21">
        <f>EC36/EC60</f>
        <v>4.720044907123904</v>
      </c>
      <c r="ED35" s="7" t="s">
        <v>127</v>
      </c>
      <c r="EE35" s="19"/>
      <c r="EF35" s="21">
        <v>462.47</v>
      </c>
      <c r="EG35" s="21">
        <f>EG36/EG60</f>
        <v>4.9942764578833705</v>
      </c>
      <c r="EH35" s="7" t="s">
        <v>127</v>
      </c>
      <c r="EI35" s="19"/>
      <c r="EJ35" s="21">
        <v>462.47</v>
      </c>
      <c r="EK35" s="21">
        <f>EK36/EK60</f>
        <v>5.561207311207312</v>
      </c>
      <c r="EL35" s="7" t="s">
        <v>127</v>
      </c>
      <c r="EM35" s="21">
        <v>462.47</v>
      </c>
      <c r="EN35" s="21">
        <f aca="true" t="shared" si="89" ref="EN35:EX35">EN36/EN60</f>
        <v>4.092654867256638</v>
      </c>
      <c r="EO35" s="21">
        <f t="shared" si="89"/>
        <v>4.084702349408232</v>
      </c>
      <c r="EP35" s="21">
        <f t="shared" si="89"/>
        <v>6.061205766710355</v>
      </c>
      <c r="EQ35" s="21">
        <f t="shared" si="89"/>
        <v>5.190460157126824</v>
      </c>
      <c r="ER35" s="21">
        <f t="shared" si="89"/>
        <v>4.170153291253382</v>
      </c>
      <c r="ES35" s="21">
        <f t="shared" si="89"/>
        <v>3.2565033698823056</v>
      </c>
      <c r="ET35" s="21">
        <f t="shared" si="89"/>
        <v>5.161495535714287</v>
      </c>
      <c r="EU35" s="21">
        <f t="shared" si="89"/>
        <v>4.414566628484155</v>
      </c>
      <c r="EV35" s="21">
        <f t="shared" si="89"/>
        <v>4.091930631746594</v>
      </c>
      <c r="EW35" s="21">
        <f t="shared" si="89"/>
        <v>3.6420696172625617</v>
      </c>
      <c r="EX35" s="21">
        <f t="shared" si="89"/>
        <v>5.368818202925471</v>
      </c>
      <c r="EY35" s="7" t="s">
        <v>127</v>
      </c>
      <c r="EZ35" s="21">
        <v>462.47</v>
      </c>
      <c r="FA35" s="21">
        <f aca="true" t="shared" si="90" ref="FA35:FI35">FA36/FA60</f>
        <v>4.331865867366056</v>
      </c>
      <c r="FB35" s="21">
        <f t="shared" si="90"/>
        <v>4.093379359178616</v>
      </c>
      <c r="FC35" s="21">
        <f t="shared" si="90"/>
        <v>5.0029208135006495</v>
      </c>
      <c r="FD35" s="21">
        <f t="shared" si="90"/>
        <v>3.8836916358750426</v>
      </c>
      <c r="FE35" s="21">
        <f t="shared" si="90"/>
        <v>4.880434782608696</v>
      </c>
      <c r="FF35" s="21">
        <f t="shared" si="90"/>
        <v>5.089918556020252</v>
      </c>
      <c r="FG35" s="21">
        <f t="shared" si="90"/>
        <v>4.559049684542588</v>
      </c>
      <c r="FH35" s="21">
        <f t="shared" si="90"/>
        <v>4.391093809342955</v>
      </c>
      <c r="FI35" s="21">
        <f t="shared" si="90"/>
        <v>4.941974780936098</v>
      </c>
    </row>
    <row r="36" spans="1:165" ht="12.75">
      <c r="A36" s="58"/>
      <c r="B36" s="59"/>
      <c r="C36" s="59"/>
      <c r="D36" s="59"/>
      <c r="E36" s="59"/>
      <c r="F36" s="60"/>
      <c r="G36" s="7" t="s">
        <v>129</v>
      </c>
      <c r="H36" s="10"/>
      <c r="I36" s="21"/>
      <c r="J36" s="21">
        <f>J34*I35</f>
        <v>2312.3500000000004</v>
      </c>
      <c r="K36" s="21">
        <f>K34*I35</f>
        <v>2312.3500000000004</v>
      </c>
      <c r="L36" s="21">
        <f aca="true" t="shared" si="91" ref="L36:AJ36">L34*462.47</f>
        <v>2312.3500000000004</v>
      </c>
      <c r="M36" s="21">
        <f t="shared" si="91"/>
        <v>2312.3500000000004</v>
      </c>
      <c r="N36" s="21">
        <f t="shared" si="91"/>
        <v>2312.3500000000004</v>
      </c>
      <c r="O36" s="21">
        <f t="shared" si="91"/>
        <v>2312.3500000000004</v>
      </c>
      <c r="P36" s="21">
        <f t="shared" si="91"/>
        <v>2312.3500000000004</v>
      </c>
      <c r="Q36" s="21">
        <f t="shared" si="91"/>
        <v>2312.3500000000004</v>
      </c>
      <c r="R36" s="21">
        <f t="shared" si="91"/>
        <v>2312.3500000000004</v>
      </c>
      <c r="S36" s="21">
        <f t="shared" si="91"/>
        <v>2312.3500000000004</v>
      </c>
      <c r="T36" s="21">
        <f t="shared" si="91"/>
        <v>2312.3500000000004</v>
      </c>
      <c r="U36" s="21">
        <f t="shared" si="91"/>
        <v>2312.3500000000004</v>
      </c>
      <c r="V36" s="21">
        <f t="shared" si="91"/>
        <v>2312.3500000000004</v>
      </c>
      <c r="W36" s="21">
        <f t="shared" si="91"/>
        <v>2312.3500000000004</v>
      </c>
      <c r="X36" s="21">
        <f t="shared" si="91"/>
        <v>2312.3500000000004</v>
      </c>
      <c r="Y36" s="21">
        <f t="shared" si="91"/>
        <v>2312.3500000000004</v>
      </c>
      <c r="Z36" s="21">
        <f t="shared" si="91"/>
        <v>2312.3500000000004</v>
      </c>
      <c r="AA36" s="21">
        <f t="shared" si="91"/>
        <v>2312.3500000000004</v>
      </c>
      <c r="AB36" s="21">
        <f t="shared" si="91"/>
        <v>2312.3500000000004</v>
      </c>
      <c r="AC36" s="21">
        <f t="shared" si="91"/>
        <v>2312.3500000000004</v>
      </c>
      <c r="AD36" s="21">
        <f t="shared" si="91"/>
        <v>2312.3500000000004</v>
      </c>
      <c r="AE36" s="21">
        <f t="shared" si="91"/>
        <v>2312.3500000000004</v>
      </c>
      <c r="AF36" s="21">
        <f t="shared" si="91"/>
        <v>2312.3500000000004</v>
      </c>
      <c r="AG36" s="21">
        <f t="shared" si="91"/>
        <v>2312.3500000000004</v>
      </c>
      <c r="AH36" s="21">
        <f t="shared" si="91"/>
        <v>2312.3500000000004</v>
      </c>
      <c r="AI36" s="21">
        <f t="shared" si="91"/>
        <v>2312.3500000000004</v>
      </c>
      <c r="AJ36" s="21">
        <f t="shared" si="91"/>
        <v>2312.3500000000004</v>
      </c>
      <c r="AK36" s="7" t="s">
        <v>129</v>
      </c>
      <c r="AL36" s="10"/>
      <c r="AM36" s="21"/>
      <c r="AN36" s="39">
        <f>AN34*AM35</f>
        <v>2312.3500000000004</v>
      </c>
      <c r="AO36" s="39">
        <f>AO34*AM35</f>
        <v>2312.3500000000004</v>
      </c>
      <c r="AP36" s="7" t="s">
        <v>129</v>
      </c>
      <c r="AQ36" s="10"/>
      <c r="AR36" s="21"/>
      <c r="AS36" s="21">
        <f aca="true" t="shared" si="92" ref="AS36:AX36">AS34*462.47</f>
        <v>2312.3500000000004</v>
      </c>
      <c r="AT36" s="21">
        <f t="shared" si="92"/>
        <v>2312.3500000000004</v>
      </c>
      <c r="AU36" s="21">
        <f t="shared" si="92"/>
        <v>2312.3500000000004</v>
      </c>
      <c r="AV36" s="21">
        <f t="shared" si="92"/>
        <v>2312.3500000000004</v>
      </c>
      <c r="AW36" s="21">
        <f t="shared" si="92"/>
        <v>2312.3500000000004</v>
      </c>
      <c r="AX36" s="21">
        <f t="shared" si="92"/>
        <v>2312.3500000000004</v>
      </c>
      <c r="AY36" s="7" t="s">
        <v>129</v>
      </c>
      <c r="AZ36" s="10"/>
      <c r="BA36" s="21"/>
      <c r="BB36" s="21">
        <f aca="true" t="shared" si="93" ref="BB36:BZ36">BB34*462.47</f>
        <v>2312.3500000000004</v>
      </c>
      <c r="BC36" s="21">
        <f t="shared" si="93"/>
        <v>2312.3500000000004</v>
      </c>
      <c r="BD36" s="21">
        <f t="shared" si="93"/>
        <v>2312.3500000000004</v>
      </c>
      <c r="BE36" s="21">
        <f t="shared" si="93"/>
        <v>2312.3500000000004</v>
      </c>
      <c r="BF36" s="21">
        <f t="shared" si="93"/>
        <v>2312.3500000000004</v>
      </c>
      <c r="BG36" s="21">
        <f t="shared" si="93"/>
        <v>2312.3500000000004</v>
      </c>
      <c r="BH36" s="21">
        <f t="shared" si="93"/>
        <v>2312.3500000000004</v>
      </c>
      <c r="BI36" s="21">
        <f t="shared" si="93"/>
        <v>2312.3500000000004</v>
      </c>
      <c r="BJ36" s="21">
        <f t="shared" si="93"/>
        <v>2312.3500000000004</v>
      </c>
      <c r="BK36" s="21">
        <f t="shared" si="93"/>
        <v>2312.3500000000004</v>
      </c>
      <c r="BL36" s="21">
        <f t="shared" si="93"/>
        <v>2312.3500000000004</v>
      </c>
      <c r="BM36" s="21">
        <f t="shared" si="93"/>
        <v>2312.3500000000004</v>
      </c>
      <c r="BN36" s="21">
        <f t="shared" si="93"/>
        <v>2312.3500000000004</v>
      </c>
      <c r="BO36" s="21">
        <f t="shared" si="93"/>
        <v>2312.3500000000004</v>
      </c>
      <c r="BP36" s="21">
        <f t="shared" si="93"/>
        <v>2312.3500000000004</v>
      </c>
      <c r="BQ36" s="21">
        <f t="shared" si="93"/>
        <v>2312.3500000000004</v>
      </c>
      <c r="BR36" s="21">
        <f t="shared" si="93"/>
        <v>2312.3500000000004</v>
      </c>
      <c r="BS36" s="21">
        <f t="shared" si="93"/>
        <v>2312.3500000000004</v>
      </c>
      <c r="BT36" s="21">
        <f t="shared" si="93"/>
        <v>2312.3500000000004</v>
      </c>
      <c r="BU36" s="21">
        <f t="shared" si="93"/>
        <v>2312.3500000000004</v>
      </c>
      <c r="BV36" s="21">
        <f t="shared" si="93"/>
        <v>2312.3500000000004</v>
      </c>
      <c r="BW36" s="21">
        <f t="shared" si="93"/>
        <v>2312.3500000000004</v>
      </c>
      <c r="BX36" s="21">
        <f t="shared" si="93"/>
        <v>2312.3500000000004</v>
      </c>
      <c r="BY36" s="21">
        <f t="shared" si="93"/>
        <v>2312.3500000000004</v>
      </c>
      <c r="BZ36" s="21">
        <f t="shared" si="93"/>
        <v>2312.3500000000004</v>
      </c>
      <c r="CA36" s="7" t="s">
        <v>129</v>
      </c>
      <c r="CB36" s="21"/>
      <c r="CC36" s="21">
        <f aca="true" t="shared" si="94" ref="CC36:CL36">CC34*462.47</f>
        <v>2312.3500000000004</v>
      </c>
      <c r="CD36" s="21">
        <f t="shared" si="94"/>
        <v>2312.3500000000004</v>
      </c>
      <c r="CE36" s="21">
        <f t="shared" si="94"/>
        <v>2312.3500000000004</v>
      </c>
      <c r="CF36" s="21">
        <f t="shared" si="94"/>
        <v>2312.3500000000004</v>
      </c>
      <c r="CG36" s="21">
        <f t="shared" si="94"/>
        <v>2312.3500000000004</v>
      </c>
      <c r="CH36" s="21">
        <f t="shared" si="94"/>
        <v>2312.3500000000004</v>
      </c>
      <c r="CI36" s="21">
        <f t="shared" si="94"/>
        <v>2312.3500000000004</v>
      </c>
      <c r="CJ36" s="21">
        <f t="shared" si="94"/>
        <v>2312.3500000000004</v>
      </c>
      <c r="CK36" s="21">
        <f t="shared" si="94"/>
        <v>2312.3500000000004</v>
      </c>
      <c r="CL36" s="21">
        <f t="shared" si="94"/>
        <v>2312.3500000000004</v>
      </c>
      <c r="CM36" s="7" t="s">
        <v>129</v>
      </c>
      <c r="CN36" s="21"/>
      <c r="CO36" s="21">
        <f>CO34*462.47</f>
        <v>16186.45</v>
      </c>
      <c r="CP36" s="21">
        <f>CP34*462.47</f>
        <v>20811.15</v>
      </c>
      <c r="CQ36" s="21">
        <f>CQ34*462.47</f>
        <v>11561.75</v>
      </c>
      <c r="CR36" s="21">
        <f>CR34*462.47</f>
        <v>20811.15</v>
      </c>
      <c r="CS36" s="21">
        <f>CS34*462.47</f>
        <v>11561.75</v>
      </c>
      <c r="CT36" s="7" t="s">
        <v>129</v>
      </c>
      <c r="CU36" s="21"/>
      <c r="CV36" s="21"/>
      <c r="CW36" s="21">
        <f>CW34*462.47</f>
        <v>1387.41</v>
      </c>
      <c r="CX36" s="21">
        <f>CX34*462.47</f>
        <v>1387.41</v>
      </c>
      <c r="CY36" s="21">
        <f aca="true" t="shared" si="95" ref="CY36:DR36">CY34*462.47</f>
        <v>1387.41</v>
      </c>
      <c r="CZ36" s="21">
        <f t="shared" si="95"/>
        <v>2312.3500000000004</v>
      </c>
      <c r="DA36" s="21">
        <f t="shared" si="95"/>
        <v>2312.3500000000004</v>
      </c>
      <c r="DB36" s="21">
        <f t="shared" si="95"/>
        <v>2312.3500000000004</v>
      </c>
      <c r="DC36" s="21">
        <f t="shared" si="95"/>
        <v>3237.29</v>
      </c>
      <c r="DD36" s="21">
        <f t="shared" si="95"/>
        <v>2312.3500000000004</v>
      </c>
      <c r="DE36" s="21">
        <f t="shared" si="95"/>
        <v>2312.3500000000004</v>
      </c>
      <c r="DF36" s="21">
        <f t="shared" si="95"/>
        <v>2312.3500000000004</v>
      </c>
      <c r="DG36" s="21">
        <f t="shared" si="95"/>
        <v>2312.3500000000004</v>
      </c>
      <c r="DH36" s="21">
        <f t="shared" si="95"/>
        <v>3237.29</v>
      </c>
      <c r="DI36" s="21">
        <f t="shared" si="95"/>
        <v>3237.29</v>
      </c>
      <c r="DJ36" s="21">
        <f t="shared" si="95"/>
        <v>3237.29</v>
      </c>
      <c r="DK36" s="21">
        <f t="shared" si="95"/>
        <v>3237.29</v>
      </c>
      <c r="DL36" s="21">
        <f t="shared" si="95"/>
        <v>3237.29</v>
      </c>
      <c r="DM36" s="21">
        <f t="shared" si="95"/>
        <v>3237.29</v>
      </c>
      <c r="DN36" s="21">
        <f t="shared" si="95"/>
        <v>3237.29</v>
      </c>
      <c r="DO36" s="21">
        <f t="shared" si="95"/>
        <v>3237.29</v>
      </c>
      <c r="DP36" s="21">
        <f t="shared" si="95"/>
        <v>3237.29</v>
      </c>
      <c r="DQ36" s="21">
        <f t="shared" si="95"/>
        <v>3237.29</v>
      </c>
      <c r="DR36" s="21">
        <f t="shared" si="95"/>
        <v>3237.29</v>
      </c>
      <c r="DS36" s="7" t="s">
        <v>129</v>
      </c>
      <c r="DT36" s="21"/>
      <c r="DU36" s="21"/>
      <c r="DV36" s="21">
        <f>DV34*462.47</f>
        <v>1387.41</v>
      </c>
      <c r="DW36" s="7" t="s">
        <v>129</v>
      </c>
      <c r="DX36" s="21"/>
      <c r="DY36" s="21">
        <f>DY34*462.47</f>
        <v>2312.3500000000004</v>
      </c>
      <c r="DZ36" s="7" t="s">
        <v>129</v>
      </c>
      <c r="EA36" s="19"/>
      <c r="EB36" s="21"/>
      <c r="EC36" s="21">
        <f>EC34*462.47</f>
        <v>2312.3500000000004</v>
      </c>
      <c r="ED36" s="7" t="s">
        <v>129</v>
      </c>
      <c r="EE36" s="19"/>
      <c r="EF36" s="21"/>
      <c r="EG36" s="21">
        <f>EG34*462.47</f>
        <v>2312.3500000000004</v>
      </c>
      <c r="EH36" s="7" t="s">
        <v>129</v>
      </c>
      <c r="EI36" s="19"/>
      <c r="EJ36" s="21"/>
      <c r="EK36" s="21">
        <f>EK34*462.47</f>
        <v>2312.3500000000004</v>
      </c>
      <c r="EL36" s="7" t="s">
        <v>129</v>
      </c>
      <c r="EM36" s="21"/>
      <c r="EN36" s="21">
        <f aca="true" t="shared" si="96" ref="EN36:EX36">EN34*462.47</f>
        <v>2312.3500000000004</v>
      </c>
      <c r="EO36" s="21">
        <f t="shared" si="96"/>
        <v>2312.3500000000004</v>
      </c>
      <c r="EP36" s="21">
        <f t="shared" si="96"/>
        <v>2312.3500000000004</v>
      </c>
      <c r="EQ36" s="21">
        <f t="shared" si="96"/>
        <v>2312.3500000000004</v>
      </c>
      <c r="ER36" s="21">
        <f t="shared" si="96"/>
        <v>2312.3500000000004</v>
      </c>
      <c r="ES36" s="21">
        <f t="shared" si="96"/>
        <v>3237.29</v>
      </c>
      <c r="ET36" s="21">
        <f t="shared" si="96"/>
        <v>2312.3500000000004</v>
      </c>
      <c r="EU36" s="21">
        <f t="shared" si="96"/>
        <v>2312.3500000000004</v>
      </c>
      <c r="EV36" s="21">
        <f t="shared" si="96"/>
        <v>2312.3500000000004</v>
      </c>
      <c r="EW36" s="21">
        <f t="shared" si="96"/>
        <v>2312.3500000000004</v>
      </c>
      <c r="EX36" s="21">
        <f t="shared" si="96"/>
        <v>2312.3500000000004</v>
      </c>
      <c r="EY36" s="7" t="s">
        <v>129</v>
      </c>
      <c r="EZ36" s="21"/>
      <c r="FA36" s="21">
        <f aca="true" t="shared" si="97" ref="FA36:FI36">FA34*462.47</f>
        <v>2312.3500000000004</v>
      </c>
      <c r="FB36" s="21">
        <f t="shared" si="97"/>
        <v>2312.3500000000004</v>
      </c>
      <c r="FC36" s="21">
        <f t="shared" si="97"/>
        <v>2312.3500000000004</v>
      </c>
      <c r="FD36" s="21">
        <f t="shared" si="97"/>
        <v>2312.3500000000004</v>
      </c>
      <c r="FE36" s="21">
        <f t="shared" si="97"/>
        <v>2312.3500000000004</v>
      </c>
      <c r="FF36" s="21">
        <f t="shared" si="97"/>
        <v>2312.3500000000004</v>
      </c>
      <c r="FG36" s="21">
        <f t="shared" si="97"/>
        <v>2312.3500000000004</v>
      </c>
      <c r="FH36" s="21">
        <f t="shared" si="97"/>
        <v>2312.3500000000004</v>
      </c>
      <c r="FI36" s="21">
        <f t="shared" si="97"/>
        <v>2312.3500000000004</v>
      </c>
    </row>
    <row r="37" spans="1:165" ht="12.75">
      <c r="A37" s="61"/>
      <c r="B37" s="62"/>
      <c r="C37" s="62"/>
      <c r="D37" s="62"/>
      <c r="E37" s="62"/>
      <c r="F37" s="63"/>
      <c r="G37" s="7" t="s">
        <v>130</v>
      </c>
      <c r="H37" s="10"/>
      <c r="I37" s="21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7" t="s">
        <v>130</v>
      </c>
      <c r="AL37" s="10"/>
      <c r="AM37" s="21"/>
      <c r="AN37" s="39"/>
      <c r="AO37" s="39"/>
      <c r="AP37" s="7" t="s">
        <v>130</v>
      </c>
      <c r="AQ37" s="10"/>
      <c r="AR37" s="21"/>
      <c r="AS37" s="24"/>
      <c r="AT37" s="24"/>
      <c r="AU37" s="24"/>
      <c r="AV37" s="24"/>
      <c r="AW37" s="24"/>
      <c r="AX37" s="24"/>
      <c r="AY37" s="7" t="s">
        <v>130</v>
      </c>
      <c r="AZ37" s="10"/>
      <c r="BA37" s="21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7" t="s">
        <v>130</v>
      </c>
      <c r="CB37" s="21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7" t="s">
        <v>130</v>
      </c>
      <c r="CN37" s="21"/>
      <c r="CO37" s="24"/>
      <c r="CP37" s="24"/>
      <c r="CQ37" s="24"/>
      <c r="CR37" s="24"/>
      <c r="CS37" s="24"/>
      <c r="CT37" s="7" t="s">
        <v>130</v>
      </c>
      <c r="CU37" s="21"/>
      <c r="CV37" s="21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7" t="s">
        <v>130</v>
      </c>
      <c r="DT37" s="21"/>
      <c r="DU37" s="21"/>
      <c r="DV37" s="24"/>
      <c r="DW37" s="7" t="s">
        <v>130</v>
      </c>
      <c r="DX37" s="21"/>
      <c r="DY37" s="24"/>
      <c r="DZ37" s="7" t="s">
        <v>130</v>
      </c>
      <c r="EA37" s="19"/>
      <c r="EB37" s="21"/>
      <c r="EC37" s="24"/>
      <c r="ED37" s="7" t="s">
        <v>130</v>
      </c>
      <c r="EE37" s="19"/>
      <c r="EF37" s="21"/>
      <c r="EG37" s="24"/>
      <c r="EH37" s="7" t="s">
        <v>130</v>
      </c>
      <c r="EI37" s="19"/>
      <c r="EJ37" s="21"/>
      <c r="EK37" s="24"/>
      <c r="EL37" s="7" t="s">
        <v>130</v>
      </c>
      <c r="EM37" s="21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7" t="s">
        <v>130</v>
      </c>
      <c r="EZ37" s="21"/>
      <c r="FA37" s="24"/>
      <c r="FB37" s="24"/>
      <c r="FC37" s="24"/>
      <c r="FD37" s="24"/>
      <c r="FE37" s="24"/>
      <c r="FF37" s="24"/>
      <c r="FG37" s="24"/>
      <c r="FH37" s="24"/>
      <c r="FI37" s="24"/>
    </row>
    <row r="38" spans="1:165" ht="12.75">
      <c r="A38" s="55" t="s">
        <v>140</v>
      </c>
      <c r="B38" s="56"/>
      <c r="C38" s="56"/>
      <c r="D38" s="56"/>
      <c r="E38" s="56"/>
      <c r="F38" s="57"/>
      <c r="G38" s="7" t="s">
        <v>138</v>
      </c>
      <c r="H38" s="10"/>
      <c r="I38" s="21"/>
      <c r="J38" s="21">
        <v>25</v>
      </c>
      <c r="K38" s="21">
        <v>25</v>
      </c>
      <c r="L38" s="21">
        <v>25</v>
      </c>
      <c r="M38" s="21">
        <v>25</v>
      </c>
      <c r="N38" s="21">
        <v>25</v>
      </c>
      <c r="O38" s="21">
        <v>25</v>
      </c>
      <c r="P38" s="21">
        <v>25</v>
      </c>
      <c r="Q38" s="21">
        <v>25</v>
      </c>
      <c r="R38" s="21">
        <v>25</v>
      </c>
      <c r="S38" s="21">
        <v>25</v>
      </c>
      <c r="T38" s="21">
        <v>25</v>
      </c>
      <c r="U38" s="21">
        <v>25</v>
      </c>
      <c r="V38" s="21">
        <v>25</v>
      </c>
      <c r="W38" s="21">
        <v>25</v>
      </c>
      <c r="X38" s="21">
        <v>25</v>
      </c>
      <c r="Y38" s="21">
        <v>25</v>
      </c>
      <c r="Z38" s="21">
        <v>25</v>
      </c>
      <c r="AA38" s="21">
        <v>25</v>
      </c>
      <c r="AB38" s="21">
        <v>25</v>
      </c>
      <c r="AC38" s="21">
        <v>25</v>
      </c>
      <c r="AD38" s="21">
        <v>25</v>
      </c>
      <c r="AE38" s="21">
        <v>25</v>
      </c>
      <c r="AF38" s="21">
        <v>25</v>
      </c>
      <c r="AG38" s="21">
        <v>25</v>
      </c>
      <c r="AH38" s="21">
        <v>25</v>
      </c>
      <c r="AI38" s="21">
        <v>25</v>
      </c>
      <c r="AJ38" s="21">
        <v>25</v>
      </c>
      <c r="AK38" s="7" t="s">
        <v>138</v>
      </c>
      <c r="AL38" s="10"/>
      <c r="AM38" s="21"/>
      <c r="AN38" s="21">
        <v>25</v>
      </c>
      <c r="AO38" s="21">
        <v>25</v>
      </c>
      <c r="AP38" s="7" t="s">
        <v>138</v>
      </c>
      <c r="AQ38" s="10"/>
      <c r="AR38" s="21"/>
      <c r="AS38" s="21">
        <v>25</v>
      </c>
      <c r="AT38" s="21">
        <v>25</v>
      </c>
      <c r="AU38" s="21">
        <v>25</v>
      </c>
      <c r="AV38" s="21">
        <v>25</v>
      </c>
      <c r="AW38" s="21">
        <v>25</v>
      </c>
      <c r="AX38" s="21">
        <v>25</v>
      </c>
      <c r="AY38" s="7" t="s">
        <v>138</v>
      </c>
      <c r="AZ38" s="10"/>
      <c r="BA38" s="21"/>
      <c r="BB38" s="21">
        <v>25</v>
      </c>
      <c r="BC38" s="21">
        <v>25</v>
      </c>
      <c r="BD38" s="21">
        <v>25</v>
      </c>
      <c r="BE38" s="21">
        <v>25</v>
      </c>
      <c r="BF38" s="21">
        <v>25</v>
      </c>
      <c r="BG38" s="21">
        <v>25</v>
      </c>
      <c r="BH38" s="21">
        <v>25</v>
      </c>
      <c r="BI38" s="21">
        <v>25</v>
      </c>
      <c r="BJ38" s="21">
        <v>25</v>
      </c>
      <c r="BK38" s="21">
        <v>25</v>
      </c>
      <c r="BL38" s="21">
        <v>25</v>
      </c>
      <c r="BM38" s="21">
        <v>25</v>
      </c>
      <c r="BN38" s="21">
        <v>25</v>
      </c>
      <c r="BO38" s="21">
        <v>25</v>
      </c>
      <c r="BP38" s="21">
        <v>25</v>
      </c>
      <c r="BQ38" s="21">
        <v>25</v>
      </c>
      <c r="BR38" s="21">
        <v>25</v>
      </c>
      <c r="BS38" s="21">
        <v>25</v>
      </c>
      <c r="BT38" s="21">
        <v>25</v>
      </c>
      <c r="BU38" s="21">
        <v>25</v>
      </c>
      <c r="BV38" s="21">
        <v>25</v>
      </c>
      <c r="BW38" s="21">
        <v>25</v>
      </c>
      <c r="BX38" s="21">
        <v>25</v>
      </c>
      <c r="BY38" s="21">
        <v>25</v>
      </c>
      <c r="BZ38" s="21">
        <v>25</v>
      </c>
      <c r="CA38" s="7" t="s">
        <v>138</v>
      </c>
      <c r="CB38" s="21"/>
      <c r="CC38" s="21">
        <v>25</v>
      </c>
      <c r="CD38" s="21">
        <v>25</v>
      </c>
      <c r="CE38" s="21">
        <v>25</v>
      </c>
      <c r="CF38" s="21">
        <v>25</v>
      </c>
      <c r="CG38" s="21">
        <v>25</v>
      </c>
      <c r="CH38" s="21">
        <v>25</v>
      </c>
      <c r="CI38" s="21">
        <v>25</v>
      </c>
      <c r="CJ38" s="21">
        <v>25</v>
      </c>
      <c r="CK38" s="21">
        <v>25</v>
      </c>
      <c r="CL38" s="21">
        <v>25</v>
      </c>
      <c r="CM38" s="7" t="s">
        <v>138</v>
      </c>
      <c r="CN38" s="21"/>
      <c r="CO38" s="21">
        <v>120</v>
      </c>
      <c r="CP38" s="21">
        <v>120</v>
      </c>
      <c r="CQ38" s="21">
        <v>70</v>
      </c>
      <c r="CR38" s="21">
        <v>120</v>
      </c>
      <c r="CS38" s="21">
        <v>70</v>
      </c>
      <c r="CT38" s="7" t="s">
        <v>138</v>
      </c>
      <c r="CU38" s="21"/>
      <c r="CV38" s="21"/>
      <c r="CW38" s="21">
        <v>25</v>
      </c>
      <c r="CX38" s="21">
        <v>25</v>
      </c>
      <c r="CY38" s="21">
        <v>25</v>
      </c>
      <c r="CZ38" s="21">
        <v>25</v>
      </c>
      <c r="DA38" s="21">
        <v>25</v>
      </c>
      <c r="DB38" s="21">
        <v>25</v>
      </c>
      <c r="DC38" s="21">
        <v>25</v>
      </c>
      <c r="DD38" s="21">
        <v>25</v>
      </c>
      <c r="DE38" s="21">
        <v>25</v>
      </c>
      <c r="DF38" s="21">
        <v>25</v>
      </c>
      <c r="DG38" s="21">
        <v>25</v>
      </c>
      <c r="DH38" s="21">
        <v>25</v>
      </c>
      <c r="DI38" s="21">
        <v>25</v>
      </c>
      <c r="DJ38" s="21">
        <v>25</v>
      </c>
      <c r="DK38" s="21">
        <v>25</v>
      </c>
      <c r="DL38" s="21">
        <v>25</v>
      </c>
      <c r="DM38" s="21">
        <v>25</v>
      </c>
      <c r="DN38" s="21">
        <v>25</v>
      </c>
      <c r="DO38" s="21">
        <v>25</v>
      </c>
      <c r="DP38" s="21">
        <v>25</v>
      </c>
      <c r="DQ38" s="21">
        <v>25</v>
      </c>
      <c r="DR38" s="21">
        <v>25</v>
      </c>
      <c r="DS38" s="7" t="s">
        <v>138</v>
      </c>
      <c r="DT38" s="21"/>
      <c r="DU38" s="21"/>
      <c r="DV38" s="21">
        <v>25</v>
      </c>
      <c r="DW38" s="7" t="s">
        <v>138</v>
      </c>
      <c r="DX38" s="21"/>
      <c r="DY38" s="21">
        <v>25</v>
      </c>
      <c r="DZ38" s="7" t="s">
        <v>138</v>
      </c>
      <c r="EA38" s="19"/>
      <c r="EB38" s="21"/>
      <c r="EC38" s="21">
        <v>25</v>
      </c>
      <c r="ED38" s="7" t="s">
        <v>138</v>
      </c>
      <c r="EE38" s="19"/>
      <c r="EF38" s="21"/>
      <c r="EG38" s="21">
        <v>25</v>
      </c>
      <c r="EH38" s="7" t="s">
        <v>138</v>
      </c>
      <c r="EI38" s="19"/>
      <c r="EJ38" s="21"/>
      <c r="EK38" s="21">
        <v>25</v>
      </c>
      <c r="EL38" s="7" t="s">
        <v>138</v>
      </c>
      <c r="EM38" s="21"/>
      <c r="EN38" s="21">
        <v>25</v>
      </c>
      <c r="EO38" s="21">
        <v>25</v>
      </c>
      <c r="EP38" s="21">
        <v>25</v>
      </c>
      <c r="EQ38" s="21">
        <v>25</v>
      </c>
      <c r="ER38" s="21">
        <v>25</v>
      </c>
      <c r="ES38" s="21">
        <v>30</v>
      </c>
      <c r="ET38" s="21">
        <v>25</v>
      </c>
      <c r="EU38" s="21">
        <v>25</v>
      </c>
      <c r="EV38" s="21">
        <v>25</v>
      </c>
      <c r="EW38" s="21">
        <v>25</v>
      </c>
      <c r="EX38" s="21">
        <v>25</v>
      </c>
      <c r="EY38" s="7" t="s">
        <v>138</v>
      </c>
      <c r="EZ38" s="21"/>
      <c r="FA38" s="21">
        <v>25</v>
      </c>
      <c r="FB38" s="21">
        <v>25</v>
      </c>
      <c r="FC38" s="21">
        <v>25</v>
      </c>
      <c r="FD38" s="21">
        <v>25</v>
      </c>
      <c r="FE38" s="21">
        <v>25</v>
      </c>
      <c r="FF38" s="21">
        <v>25</v>
      </c>
      <c r="FG38" s="21">
        <v>25</v>
      </c>
      <c r="FH38" s="21">
        <v>25</v>
      </c>
      <c r="FI38" s="21">
        <v>25</v>
      </c>
    </row>
    <row r="39" spans="1:165" ht="12.75">
      <c r="A39" s="58"/>
      <c r="B39" s="59"/>
      <c r="C39" s="59"/>
      <c r="D39" s="59"/>
      <c r="E39" s="59"/>
      <c r="F39" s="60"/>
      <c r="G39" s="7" t="s">
        <v>127</v>
      </c>
      <c r="H39" s="10"/>
      <c r="I39" s="21">
        <v>262</v>
      </c>
      <c r="J39" s="21">
        <f aca="true" t="shared" si="98" ref="J39:AJ39">J40/J60</f>
        <v>13.572316618317446</v>
      </c>
      <c r="K39" s="21">
        <f t="shared" si="98"/>
        <v>11.081035357807478</v>
      </c>
      <c r="L39" s="21">
        <f t="shared" si="98"/>
        <v>9.053213545266068</v>
      </c>
      <c r="M39" s="21">
        <f t="shared" si="98"/>
        <v>14.199002818122697</v>
      </c>
      <c r="N39" s="21">
        <f t="shared" si="98"/>
        <v>15.339578454332553</v>
      </c>
      <c r="O39" s="21">
        <f t="shared" si="98"/>
        <v>4.803813714704804</v>
      </c>
      <c r="P39" s="21">
        <f t="shared" si="98"/>
        <v>11.238846945778999</v>
      </c>
      <c r="Q39" s="21">
        <f t="shared" si="98"/>
        <v>11.28337639965547</v>
      </c>
      <c r="R39" s="21">
        <f t="shared" si="98"/>
        <v>11.861644331763852</v>
      </c>
      <c r="S39" s="21">
        <f t="shared" si="98"/>
        <v>11.605244507441531</v>
      </c>
      <c r="T39" s="21">
        <f t="shared" si="98"/>
        <v>10.856953422841041</v>
      </c>
      <c r="U39" s="21">
        <f t="shared" si="98"/>
        <v>18.930635838150287</v>
      </c>
      <c r="V39" s="21">
        <f t="shared" si="98"/>
        <v>8.096415327564895</v>
      </c>
      <c r="W39" s="21">
        <f t="shared" si="98"/>
        <v>15.580399619410086</v>
      </c>
      <c r="X39" s="21">
        <f t="shared" si="98"/>
        <v>7.391942218711206</v>
      </c>
      <c r="Y39" s="21">
        <f t="shared" si="98"/>
        <v>10.498477320083348</v>
      </c>
      <c r="Z39" s="21">
        <f t="shared" si="98"/>
        <v>10.495112962666239</v>
      </c>
      <c r="AA39" s="21">
        <f t="shared" si="98"/>
        <v>11.2950508708398</v>
      </c>
      <c r="AB39" s="21">
        <f t="shared" si="98"/>
        <v>14.089051408905142</v>
      </c>
      <c r="AC39" s="21">
        <f t="shared" si="98"/>
        <v>10.347551342812006</v>
      </c>
      <c r="AD39" s="21">
        <f t="shared" si="98"/>
        <v>12.523900573613767</v>
      </c>
      <c r="AE39" s="21">
        <f t="shared" si="98"/>
        <v>8.993546615405739</v>
      </c>
      <c r="AF39" s="21">
        <f t="shared" si="98"/>
        <v>13.296792529435647</v>
      </c>
      <c r="AG39" s="21">
        <f t="shared" si="98"/>
        <v>11.634103019538188</v>
      </c>
      <c r="AH39" s="21">
        <f t="shared" si="98"/>
        <v>15.275186567164178</v>
      </c>
      <c r="AI39" s="21">
        <f t="shared" si="98"/>
        <v>14.320069960647137</v>
      </c>
      <c r="AJ39" s="21">
        <f t="shared" si="98"/>
        <v>12.972865914042385</v>
      </c>
      <c r="AK39" s="7" t="s">
        <v>127</v>
      </c>
      <c r="AL39" s="10"/>
      <c r="AM39" s="21">
        <v>262</v>
      </c>
      <c r="AN39" s="39">
        <f>AN40/AN60</f>
        <v>12.691338887812439</v>
      </c>
      <c r="AO39" s="39">
        <f>AO40/AO60</f>
        <v>14.245324053936494</v>
      </c>
      <c r="AP39" s="7" t="s">
        <v>127</v>
      </c>
      <c r="AQ39" s="10"/>
      <c r="AR39" s="21">
        <v>262</v>
      </c>
      <c r="AS39" s="21">
        <f aca="true" t="shared" si="99" ref="AS39:AX39">AS40/AS60</f>
        <v>14.367185786356657</v>
      </c>
      <c r="AT39" s="21">
        <f t="shared" si="99"/>
        <v>14.414612676056338</v>
      </c>
      <c r="AU39" s="21">
        <f t="shared" si="99"/>
        <v>14.061829111206526</v>
      </c>
      <c r="AV39" s="21">
        <f t="shared" si="99"/>
        <v>13.850708395009516</v>
      </c>
      <c r="AW39" s="21">
        <f t="shared" si="99"/>
        <v>14.313811188811188</v>
      </c>
      <c r="AX39" s="21">
        <f t="shared" si="99"/>
        <v>14.152981849611063</v>
      </c>
      <c r="AY39" s="7" t="s">
        <v>127</v>
      </c>
      <c r="AZ39" s="10"/>
      <c r="BA39" s="21">
        <v>262</v>
      </c>
      <c r="BB39" s="21">
        <f aca="true" t="shared" si="100" ref="BB39:BZ39">BB40/BB60</f>
        <v>14.367185786356657</v>
      </c>
      <c r="BC39" s="21">
        <f t="shared" si="100"/>
        <v>14.174421120969486</v>
      </c>
      <c r="BD39" s="21">
        <f t="shared" si="100"/>
        <v>14.05881090362739</v>
      </c>
      <c r="BE39" s="21">
        <f t="shared" si="100"/>
        <v>12.664346481051817</v>
      </c>
      <c r="BF39" s="21">
        <f t="shared" si="100"/>
        <v>12.469065296021322</v>
      </c>
      <c r="BG39" s="21">
        <f t="shared" si="100"/>
        <v>11.619655845307786</v>
      </c>
      <c r="BH39" s="21">
        <f t="shared" si="100"/>
        <v>13.597674901390908</v>
      </c>
      <c r="BI39" s="21">
        <f t="shared" si="100"/>
        <v>7.471198813733317</v>
      </c>
      <c r="BJ39" s="21">
        <f t="shared" si="100"/>
        <v>13.789473684210526</v>
      </c>
      <c r="BK39" s="21">
        <f t="shared" si="100"/>
        <v>9.10480956352516</v>
      </c>
      <c r="BL39" s="21">
        <f t="shared" si="100"/>
        <v>14.367185786356657</v>
      </c>
      <c r="BM39" s="21">
        <f t="shared" si="100"/>
        <v>13.49124613800206</v>
      </c>
      <c r="BN39" s="21">
        <f t="shared" si="100"/>
        <v>11.373502344156972</v>
      </c>
      <c r="BO39" s="21">
        <f t="shared" si="100"/>
        <v>15.27162508743297</v>
      </c>
      <c r="BP39" s="21">
        <f t="shared" si="100"/>
        <v>9.000961934863268</v>
      </c>
      <c r="BQ39" s="21">
        <f t="shared" si="100"/>
        <v>15.613825983313468</v>
      </c>
      <c r="BR39" s="21">
        <f t="shared" si="100"/>
        <v>14.516843971631205</v>
      </c>
      <c r="BS39" s="21">
        <f t="shared" si="100"/>
        <v>12.450104542862572</v>
      </c>
      <c r="BT39" s="21">
        <f t="shared" si="100"/>
        <v>6.72208538587849</v>
      </c>
      <c r="BU39" s="21">
        <f t="shared" si="100"/>
        <v>11.525602674643675</v>
      </c>
      <c r="BV39" s="21">
        <f t="shared" si="100"/>
        <v>9.865943666214791</v>
      </c>
      <c r="BW39" s="21">
        <f t="shared" si="100"/>
        <v>10.94768510780545</v>
      </c>
      <c r="BX39" s="21">
        <f t="shared" si="100"/>
        <v>12.32593150169364</v>
      </c>
      <c r="BY39" s="21">
        <f t="shared" si="100"/>
        <v>8.14676616915423</v>
      </c>
      <c r="BZ39" s="21">
        <f t="shared" si="100"/>
        <v>15.532368982689116</v>
      </c>
      <c r="CA39" s="7" t="s">
        <v>127</v>
      </c>
      <c r="CB39" s="21">
        <v>262</v>
      </c>
      <c r="CC39" s="21">
        <f aca="true" t="shared" si="101" ref="CC39:CL39">CC40/CC60</f>
        <v>14.03471180629955</v>
      </c>
      <c r="CD39" s="21">
        <f t="shared" si="101"/>
        <v>12.681510164569216</v>
      </c>
      <c r="CE39" s="21">
        <f t="shared" si="101"/>
        <v>12.671696653124396</v>
      </c>
      <c r="CF39" s="21">
        <f t="shared" si="101"/>
        <v>12.753115264797508</v>
      </c>
      <c r="CG39" s="21">
        <f t="shared" si="101"/>
        <v>13.862433862433862</v>
      </c>
      <c r="CH39" s="21">
        <f t="shared" si="101"/>
        <v>13.734535542042357</v>
      </c>
      <c r="CI39" s="21">
        <f t="shared" si="101"/>
        <v>13.572316618317446</v>
      </c>
      <c r="CJ39" s="21">
        <f t="shared" si="101"/>
        <v>13.662911973299959</v>
      </c>
      <c r="CK39" s="21">
        <f t="shared" si="101"/>
        <v>14.15910073497622</v>
      </c>
      <c r="CL39" s="21">
        <f t="shared" si="101"/>
        <v>14.156040631078453</v>
      </c>
      <c r="CM39" s="7" t="s">
        <v>127</v>
      </c>
      <c r="CN39" s="21">
        <v>262</v>
      </c>
      <c r="CO39" s="21">
        <f>CO40/CO60</f>
        <v>8.417445316055796</v>
      </c>
      <c r="CP39" s="21">
        <f>CP40/CP60</f>
        <v>8.31130379612985</v>
      </c>
      <c r="CQ39" s="21">
        <f>CQ40/CQ60</f>
        <v>6.490427150794494</v>
      </c>
      <c r="CR39" s="21">
        <f>CR40/CR60</f>
        <v>8.682924134883592</v>
      </c>
      <c r="CS39" s="21">
        <f>CS40/CS60</f>
        <v>16.651534410749953</v>
      </c>
      <c r="CT39" s="7" t="s">
        <v>127</v>
      </c>
      <c r="CU39" s="21">
        <v>262</v>
      </c>
      <c r="CV39" s="21">
        <v>262</v>
      </c>
      <c r="CW39" s="21">
        <f aca="true" t="shared" si="102" ref="CW39:DR39">CW40/CW60</f>
        <v>11.753095280818231</v>
      </c>
      <c r="CX39" s="21">
        <f t="shared" si="102"/>
        <v>13.836079425433038</v>
      </c>
      <c r="CY39" s="21">
        <f t="shared" si="102"/>
        <v>13.435897435897436</v>
      </c>
      <c r="CZ39" s="21">
        <f t="shared" si="102"/>
        <v>13.648676807668265</v>
      </c>
      <c r="DA39" s="21">
        <f t="shared" si="102"/>
        <v>12.047084789405922</v>
      </c>
      <c r="DB39" s="21">
        <f t="shared" si="102"/>
        <v>12.671696653124396</v>
      </c>
      <c r="DC39" s="21">
        <f t="shared" si="102"/>
        <v>11.160333958084854</v>
      </c>
      <c r="DD39" s="21">
        <f t="shared" si="102"/>
        <v>14.978275783215183</v>
      </c>
      <c r="DE39" s="21">
        <f t="shared" si="102"/>
        <v>11.513447002988224</v>
      </c>
      <c r="DF39" s="21">
        <f t="shared" si="102"/>
        <v>15.190166975881262</v>
      </c>
      <c r="DG39" s="21">
        <f t="shared" si="102"/>
        <v>13.97184300341297</v>
      </c>
      <c r="DH39" s="21">
        <f t="shared" si="102"/>
        <v>12.96516231195566</v>
      </c>
      <c r="DI39" s="21">
        <f t="shared" si="102"/>
        <v>12.86331500392773</v>
      </c>
      <c r="DJ39" s="21">
        <f t="shared" si="102"/>
        <v>10.750041030690957</v>
      </c>
      <c r="DK39" s="21">
        <f t="shared" si="102"/>
        <v>11.846626876469525</v>
      </c>
      <c r="DL39" s="21">
        <f t="shared" si="102"/>
        <v>12.998610835483232</v>
      </c>
      <c r="DM39" s="21">
        <f t="shared" si="102"/>
        <v>12.461948249619482</v>
      </c>
      <c r="DN39" s="21">
        <f t="shared" si="102"/>
        <v>12.931885488647582</v>
      </c>
      <c r="DO39" s="21">
        <f t="shared" si="102"/>
        <v>13.155252058646315</v>
      </c>
      <c r="DP39" s="21">
        <f t="shared" si="102"/>
        <v>12.693798449612403</v>
      </c>
      <c r="DQ39" s="21">
        <f t="shared" si="102"/>
        <v>12.635030864197532</v>
      </c>
      <c r="DR39" s="21">
        <f t="shared" si="102"/>
        <v>11.932956822736383</v>
      </c>
      <c r="DS39" s="7" t="s">
        <v>127</v>
      </c>
      <c r="DT39" s="21">
        <v>262</v>
      </c>
      <c r="DU39" s="21">
        <v>262</v>
      </c>
      <c r="DV39" s="21">
        <f>DV40/DV60</f>
        <v>18.90877598152425</v>
      </c>
      <c r="DW39" s="7" t="s">
        <v>127</v>
      </c>
      <c r="DX39" s="21">
        <v>262</v>
      </c>
      <c r="DY39" s="21">
        <f>DY40/DY60</f>
        <v>12.99345367982543</v>
      </c>
      <c r="DZ39" s="7" t="s">
        <v>127</v>
      </c>
      <c r="EA39" s="19"/>
      <c r="EB39" s="21">
        <v>262</v>
      </c>
      <c r="EC39" s="21">
        <f>EC40/EC60</f>
        <v>13.370075525617473</v>
      </c>
      <c r="ED39" s="7" t="s">
        <v>127</v>
      </c>
      <c r="EE39" s="19"/>
      <c r="EF39" s="21">
        <v>262</v>
      </c>
      <c r="EG39" s="21">
        <f>EG40/EG60</f>
        <v>14.146868250539956</v>
      </c>
      <c r="EH39" s="7" t="s">
        <v>127</v>
      </c>
      <c r="EI39" s="19"/>
      <c r="EJ39" s="21">
        <v>262</v>
      </c>
      <c r="EK39" s="21">
        <f>EK40/EK60</f>
        <v>15.752765752765752</v>
      </c>
      <c r="EL39" s="7" t="s">
        <v>127</v>
      </c>
      <c r="EM39" s="21">
        <v>262</v>
      </c>
      <c r="EN39" s="21">
        <f aca="true" t="shared" si="103" ref="EN39:EX39">EN40/EN60</f>
        <v>11.5929203539823</v>
      </c>
      <c r="EO39" s="21">
        <f t="shared" si="103"/>
        <v>11.5703939233351</v>
      </c>
      <c r="EP39" s="21">
        <f t="shared" si="103"/>
        <v>17.169069462647446</v>
      </c>
      <c r="EQ39" s="21">
        <f t="shared" si="103"/>
        <v>14.702581369248035</v>
      </c>
      <c r="ER39" s="21">
        <f t="shared" si="103"/>
        <v>11.81244364292155</v>
      </c>
      <c r="ES39" s="21">
        <f t="shared" si="103"/>
        <v>7.9066492304597125</v>
      </c>
      <c r="ET39" s="21">
        <f t="shared" si="103"/>
        <v>14.620535714285714</v>
      </c>
      <c r="EU39" s="21">
        <f t="shared" si="103"/>
        <v>12.504772814051165</v>
      </c>
      <c r="EV39" s="21">
        <f t="shared" si="103"/>
        <v>11.590868872765881</v>
      </c>
      <c r="EW39" s="21">
        <f t="shared" si="103"/>
        <v>10.316585289021894</v>
      </c>
      <c r="EX39" s="21">
        <f t="shared" si="103"/>
        <v>15.207801253772928</v>
      </c>
      <c r="EY39" s="7" t="s">
        <v>127</v>
      </c>
      <c r="EZ39" s="21">
        <v>262</v>
      </c>
      <c r="FA39" s="21">
        <f aca="true" t="shared" si="104" ref="FA39:FI39">FA40/FA60</f>
        <v>12.270513300861747</v>
      </c>
      <c r="FB39" s="21">
        <f t="shared" si="104"/>
        <v>11.594972561515313</v>
      </c>
      <c r="FC39" s="21">
        <f t="shared" si="104"/>
        <v>14.17135439203808</v>
      </c>
      <c r="FD39" s="21">
        <f t="shared" si="104"/>
        <v>11.001007725898557</v>
      </c>
      <c r="FE39" s="21">
        <f t="shared" si="104"/>
        <v>13.824398480371464</v>
      </c>
      <c r="FF39" s="21">
        <f t="shared" si="104"/>
        <v>14.417785604226282</v>
      </c>
      <c r="FG39" s="21">
        <f t="shared" si="104"/>
        <v>12.91403785488959</v>
      </c>
      <c r="FH39" s="21">
        <f t="shared" si="104"/>
        <v>12.438283327003418</v>
      </c>
      <c r="FI39" s="21">
        <f t="shared" si="104"/>
        <v>13.99871767471682</v>
      </c>
    </row>
    <row r="40" spans="1:165" ht="12.75">
      <c r="A40" s="58"/>
      <c r="B40" s="59"/>
      <c r="C40" s="59"/>
      <c r="D40" s="59"/>
      <c r="E40" s="59"/>
      <c r="F40" s="60"/>
      <c r="G40" s="7" t="s">
        <v>129</v>
      </c>
      <c r="H40" s="10"/>
      <c r="I40" s="21"/>
      <c r="J40" s="21">
        <f>J38*I39</f>
        <v>6550</v>
      </c>
      <c r="K40" s="21">
        <f>K38*I39</f>
        <v>6550</v>
      </c>
      <c r="L40" s="21">
        <f aca="true" t="shared" si="105" ref="L40:AJ40">L38*262</f>
        <v>6550</v>
      </c>
      <c r="M40" s="21">
        <f t="shared" si="105"/>
        <v>6550</v>
      </c>
      <c r="N40" s="21">
        <f t="shared" si="105"/>
        <v>6550</v>
      </c>
      <c r="O40" s="21">
        <f t="shared" si="105"/>
        <v>6550</v>
      </c>
      <c r="P40" s="21">
        <f t="shared" si="105"/>
        <v>6550</v>
      </c>
      <c r="Q40" s="21">
        <f t="shared" si="105"/>
        <v>6550</v>
      </c>
      <c r="R40" s="21">
        <f t="shared" si="105"/>
        <v>6550</v>
      </c>
      <c r="S40" s="21">
        <f t="shared" si="105"/>
        <v>6550</v>
      </c>
      <c r="T40" s="21">
        <f t="shared" si="105"/>
        <v>6550</v>
      </c>
      <c r="U40" s="21">
        <f t="shared" si="105"/>
        <v>6550</v>
      </c>
      <c r="V40" s="21">
        <f t="shared" si="105"/>
        <v>6550</v>
      </c>
      <c r="W40" s="21">
        <f t="shared" si="105"/>
        <v>6550</v>
      </c>
      <c r="X40" s="21">
        <f t="shared" si="105"/>
        <v>6550</v>
      </c>
      <c r="Y40" s="21">
        <f t="shared" si="105"/>
        <v>6550</v>
      </c>
      <c r="Z40" s="21">
        <f t="shared" si="105"/>
        <v>6550</v>
      </c>
      <c r="AA40" s="21">
        <f t="shared" si="105"/>
        <v>6550</v>
      </c>
      <c r="AB40" s="21">
        <f t="shared" si="105"/>
        <v>6550</v>
      </c>
      <c r="AC40" s="21">
        <f t="shared" si="105"/>
        <v>6550</v>
      </c>
      <c r="AD40" s="21">
        <f t="shared" si="105"/>
        <v>6550</v>
      </c>
      <c r="AE40" s="21">
        <f t="shared" si="105"/>
        <v>6550</v>
      </c>
      <c r="AF40" s="21">
        <f t="shared" si="105"/>
        <v>6550</v>
      </c>
      <c r="AG40" s="21">
        <f t="shared" si="105"/>
        <v>6550</v>
      </c>
      <c r="AH40" s="21">
        <f t="shared" si="105"/>
        <v>6550</v>
      </c>
      <c r="AI40" s="21">
        <f t="shared" si="105"/>
        <v>6550</v>
      </c>
      <c r="AJ40" s="21">
        <f t="shared" si="105"/>
        <v>6550</v>
      </c>
      <c r="AK40" s="7" t="s">
        <v>129</v>
      </c>
      <c r="AL40" s="10"/>
      <c r="AM40" s="21"/>
      <c r="AN40" s="39">
        <f>AN38*AM39</f>
        <v>6550</v>
      </c>
      <c r="AO40" s="39">
        <f>AO38*AM39</f>
        <v>6550</v>
      </c>
      <c r="AP40" s="7" t="s">
        <v>129</v>
      </c>
      <c r="AQ40" s="10"/>
      <c r="AR40" s="21"/>
      <c r="AS40" s="21">
        <f aca="true" t="shared" si="106" ref="AS40:AX40">AS38*262</f>
        <v>6550</v>
      </c>
      <c r="AT40" s="21">
        <f t="shared" si="106"/>
        <v>6550</v>
      </c>
      <c r="AU40" s="21">
        <f t="shared" si="106"/>
        <v>6550</v>
      </c>
      <c r="AV40" s="21">
        <f t="shared" si="106"/>
        <v>6550</v>
      </c>
      <c r="AW40" s="21">
        <f t="shared" si="106"/>
        <v>6550</v>
      </c>
      <c r="AX40" s="21">
        <f t="shared" si="106"/>
        <v>6550</v>
      </c>
      <c r="AY40" s="7" t="s">
        <v>129</v>
      </c>
      <c r="AZ40" s="10"/>
      <c r="BA40" s="21"/>
      <c r="BB40" s="21">
        <f aca="true" t="shared" si="107" ref="BB40:BZ40">BB38*262</f>
        <v>6550</v>
      </c>
      <c r="BC40" s="21">
        <f t="shared" si="107"/>
        <v>6550</v>
      </c>
      <c r="BD40" s="21">
        <f t="shared" si="107"/>
        <v>6550</v>
      </c>
      <c r="BE40" s="21">
        <f t="shared" si="107"/>
        <v>6550</v>
      </c>
      <c r="BF40" s="21">
        <f t="shared" si="107"/>
        <v>6550</v>
      </c>
      <c r="BG40" s="21">
        <f t="shared" si="107"/>
        <v>6550</v>
      </c>
      <c r="BH40" s="21">
        <f t="shared" si="107"/>
        <v>6550</v>
      </c>
      <c r="BI40" s="21">
        <f t="shared" si="107"/>
        <v>6550</v>
      </c>
      <c r="BJ40" s="21">
        <f t="shared" si="107"/>
        <v>6550</v>
      </c>
      <c r="BK40" s="21">
        <f t="shared" si="107"/>
        <v>6550</v>
      </c>
      <c r="BL40" s="21">
        <f t="shared" si="107"/>
        <v>6550</v>
      </c>
      <c r="BM40" s="21">
        <f t="shared" si="107"/>
        <v>6550</v>
      </c>
      <c r="BN40" s="21">
        <f t="shared" si="107"/>
        <v>6550</v>
      </c>
      <c r="BO40" s="21">
        <f t="shared" si="107"/>
        <v>6550</v>
      </c>
      <c r="BP40" s="21">
        <f t="shared" si="107"/>
        <v>6550</v>
      </c>
      <c r="BQ40" s="21">
        <f t="shared" si="107"/>
        <v>6550</v>
      </c>
      <c r="BR40" s="21">
        <f t="shared" si="107"/>
        <v>6550</v>
      </c>
      <c r="BS40" s="21">
        <f t="shared" si="107"/>
        <v>6550</v>
      </c>
      <c r="BT40" s="21">
        <f t="shared" si="107"/>
        <v>6550</v>
      </c>
      <c r="BU40" s="21">
        <f t="shared" si="107"/>
        <v>6550</v>
      </c>
      <c r="BV40" s="21">
        <f t="shared" si="107"/>
        <v>6550</v>
      </c>
      <c r="BW40" s="21">
        <f t="shared" si="107"/>
        <v>6550</v>
      </c>
      <c r="BX40" s="21">
        <f t="shared" si="107"/>
        <v>6550</v>
      </c>
      <c r="BY40" s="21">
        <f t="shared" si="107"/>
        <v>6550</v>
      </c>
      <c r="BZ40" s="21">
        <f t="shared" si="107"/>
        <v>6550</v>
      </c>
      <c r="CA40" s="7" t="s">
        <v>129</v>
      </c>
      <c r="CB40" s="21"/>
      <c r="CC40" s="21">
        <f aca="true" t="shared" si="108" ref="CC40:CL40">CC38*262</f>
        <v>6550</v>
      </c>
      <c r="CD40" s="21">
        <f t="shared" si="108"/>
        <v>6550</v>
      </c>
      <c r="CE40" s="21">
        <f t="shared" si="108"/>
        <v>6550</v>
      </c>
      <c r="CF40" s="21">
        <f t="shared" si="108"/>
        <v>6550</v>
      </c>
      <c r="CG40" s="21">
        <f t="shared" si="108"/>
        <v>6550</v>
      </c>
      <c r="CH40" s="21">
        <f t="shared" si="108"/>
        <v>6550</v>
      </c>
      <c r="CI40" s="21">
        <f t="shared" si="108"/>
        <v>6550</v>
      </c>
      <c r="CJ40" s="21">
        <f t="shared" si="108"/>
        <v>6550</v>
      </c>
      <c r="CK40" s="21">
        <f t="shared" si="108"/>
        <v>6550</v>
      </c>
      <c r="CL40" s="21">
        <f t="shared" si="108"/>
        <v>6550</v>
      </c>
      <c r="CM40" s="7" t="s">
        <v>129</v>
      </c>
      <c r="CN40" s="21"/>
      <c r="CO40" s="21">
        <f>CO38*262</f>
        <v>31440</v>
      </c>
      <c r="CP40" s="21">
        <f>CP38*262</f>
        <v>31440</v>
      </c>
      <c r="CQ40" s="21">
        <f>CQ38*262</f>
        <v>18340</v>
      </c>
      <c r="CR40" s="21">
        <f>CR38*262</f>
        <v>31440</v>
      </c>
      <c r="CS40" s="21">
        <f>CS38*262</f>
        <v>18340</v>
      </c>
      <c r="CT40" s="7" t="s">
        <v>129</v>
      </c>
      <c r="CU40" s="21"/>
      <c r="CV40" s="21"/>
      <c r="CW40" s="21">
        <f>CW38*262</f>
        <v>6550</v>
      </c>
      <c r="CX40" s="21">
        <f>CX38*262</f>
        <v>6550</v>
      </c>
      <c r="CY40" s="21">
        <f aca="true" t="shared" si="109" ref="CY40:DR40">CY38*262</f>
        <v>6550</v>
      </c>
      <c r="CZ40" s="21">
        <f t="shared" si="109"/>
        <v>6550</v>
      </c>
      <c r="DA40" s="21">
        <f t="shared" si="109"/>
        <v>6550</v>
      </c>
      <c r="DB40" s="21">
        <f t="shared" si="109"/>
        <v>6550</v>
      </c>
      <c r="DC40" s="21">
        <f t="shared" si="109"/>
        <v>6550</v>
      </c>
      <c r="DD40" s="21">
        <f t="shared" si="109"/>
        <v>6550</v>
      </c>
      <c r="DE40" s="21">
        <f t="shared" si="109"/>
        <v>6550</v>
      </c>
      <c r="DF40" s="21">
        <f t="shared" si="109"/>
        <v>6550</v>
      </c>
      <c r="DG40" s="21">
        <f t="shared" si="109"/>
        <v>6550</v>
      </c>
      <c r="DH40" s="21">
        <f t="shared" si="109"/>
        <v>6550</v>
      </c>
      <c r="DI40" s="21">
        <f t="shared" si="109"/>
        <v>6550</v>
      </c>
      <c r="DJ40" s="21">
        <f t="shared" si="109"/>
        <v>6550</v>
      </c>
      <c r="DK40" s="21">
        <f t="shared" si="109"/>
        <v>6550</v>
      </c>
      <c r="DL40" s="21">
        <f t="shared" si="109"/>
        <v>6550</v>
      </c>
      <c r="DM40" s="21">
        <f t="shared" si="109"/>
        <v>6550</v>
      </c>
      <c r="DN40" s="21">
        <f t="shared" si="109"/>
        <v>6550</v>
      </c>
      <c r="DO40" s="21">
        <f t="shared" si="109"/>
        <v>6550</v>
      </c>
      <c r="DP40" s="21">
        <f t="shared" si="109"/>
        <v>6550</v>
      </c>
      <c r="DQ40" s="21">
        <f t="shared" si="109"/>
        <v>6550</v>
      </c>
      <c r="DR40" s="21">
        <f t="shared" si="109"/>
        <v>6550</v>
      </c>
      <c r="DS40" s="7" t="s">
        <v>129</v>
      </c>
      <c r="DT40" s="21"/>
      <c r="DU40" s="21"/>
      <c r="DV40" s="21">
        <f>DV38*262</f>
        <v>6550</v>
      </c>
      <c r="DW40" s="7" t="s">
        <v>129</v>
      </c>
      <c r="DX40" s="21"/>
      <c r="DY40" s="21">
        <f>DY38*262</f>
        <v>6550</v>
      </c>
      <c r="DZ40" s="7" t="s">
        <v>129</v>
      </c>
      <c r="EA40" s="19"/>
      <c r="EB40" s="21"/>
      <c r="EC40" s="21">
        <f>EC38*262</f>
        <v>6550</v>
      </c>
      <c r="ED40" s="7" t="s">
        <v>129</v>
      </c>
      <c r="EE40" s="19"/>
      <c r="EF40" s="21"/>
      <c r="EG40" s="21">
        <f>EG38*262</f>
        <v>6550</v>
      </c>
      <c r="EH40" s="7" t="s">
        <v>129</v>
      </c>
      <c r="EI40" s="19"/>
      <c r="EJ40" s="21"/>
      <c r="EK40" s="21">
        <f>EK38*262</f>
        <v>6550</v>
      </c>
      <c r="EL40" s="7" t="s">
        <v>129</v>
      </c>
      <c r="EM40" s="21"/>
      <c r="EN40" s="21">
        <f aca="true" t="shared" si="110" ref="EN40:EX40">EN38*262</f>
        <v>6550</v>
      </c>
      <c r="EO40" s="21">
        <f t="shared" si="110"/>
        <v>6550</v>
      </c>
      <c r="EP40" s="21">
        <f t="shared" si="110"/>
        <v>6550</v>
      </c>
      <c r="EQ40" s="21">
        <f t="shared" si="110"/>
        <v>6550</v>
      </c>
      <c r="ER40" s="21">
        <f t="shared" si="110"/>
        <v>6550</v>
      </c>
      <c r="ES40" s="21">
        <f t="shared" si="110"/>
        <v>7860</v>
      </c>
      <c r="ET40" s="21">
        <f t="shared" si="110"/>
        <v>6550</v>
      </c>
      <c r="EU40" s="21">
        <f t="shared" si="110"/>
        <v>6550</v>
      </c>
      <c r="EV40" s="21">
        <f t="shared" si="110"/>
        <v>6550</v>
      </c>
      <c r="EW40" s="21">
        <f t="shared" si="110"/>
        <v>6550</v>
      </c>
      <c r="EX40" s="21">
        <f t="shared" si="110"/>
        <v>6550</v>
      </c>
      <c r="EY40" s="7" t="s">
        <v>129</v>
      </c>
      <c r="EZ40" s="21"/>
      <c r="FA40" s="21">
        <f aca="true" t="shared" si="111" ref="FA40:FI40">FA38*262</f>
        <v>6550</v>
      </c>
      <c r="FB40" s="21">
        <f t="shared" si="111"/>
        <v>6550</v>
      </c>
      <c r="FC40" s="21">
        <f t="shared" si="111"/>
        <v>6550</v>
      </c>
      <c r="FD40" s="21">
        <f t="shared" si="111"/>
        <v>6550</v>
      </c>
      <c r="FE40" s="21">
        <f t="shared" si="111"/>
        <v>6550</v>
      </c>
      <c r="FF40" s="21">
        <f t="shared" si="111"/>
        <v>6550</v>
      </c>
      <c r="FG40" s="21">
        <f t="shared" si="111"/>
        <v>6550</v>
      </c>
      <c r="FH40" s="21">
        <f t="shared" si="111"/>
        <v>6550</v>
      </c>
      <c r="FI40" s="21">
        <f t="shared" si="111"/>
        <v>6550</v>
      </c>
    </row>
    <row r="41" spans="1:165" ht="12.75">
      <c r="A41" s="61"/>
      <c r="B41" s="62"/>
      <c r="C41" s="62"/>
      <c r="D41" s="62"/>
      <c r="E41" s="62"/>
      <c r="F41" s="63"/>
      <c r="G41" s="7" t="s">
        <v>130</v>
      </c>
      <c r="H41" s="10"/>
      <c r="I41" s="21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7" t="s">
        <v>130</v>
      </c>
      <c r="AL41" s="10"/>
      <c r="AM41" s="21"/>
      <c r="AN41" s="39"/>
      <c r="AO41" s="39"/>
      <c r="AP41" s="7" t="s">
        <v>130</v>
      </c>
      <c r="AQ41" s="10"/>
      <c r="AR41" s="21"/>
      <c r="AS41" s="24"/>
      <c r="AT41" s="24"/>
      <c r="AU41" s="24"/>
      <c r="AV41" s="24"/>
      <c r="AW41" s="24"/>
      <c r="AX41" s="24"/>
      <c r="AY41" s="7" t="s">
        <v>130</v>
      </c>
      <c r="AZ41" s="10"/>
      <c r="BA41" s="21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7" t="s">
        <v>130</v>
      </c>
      <c r="CB41" s="21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7" t="s">
        <v>130</v>
      </c>
      <c r="CN41" s="21"/>
      <c r="CO41" s="24"/>
      <c r="CP41" s="24"/>
      <c r="CQ41" s="24"/>
      <c r="CR41" s="24"/>
      <c r="CS41" s="24"/>
      <c r="CT41" s="7" t="s">
        <v>130</v>
      </c>
      <c r="CU41" s="21"/>
      <c r="CV41" s="21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7" t="s">
        <v>130</v>
      </c>
      <c r="DT41" s="21"/>
      <c r="DU41" s="21"/>
      <c r="DV41" s="24"/>
      <c r="DW41" s="7" t="s">
        <v>130</v>
      </c>
      <c r="DX41" s="21"/>
      <c r="DY41" s="24"/>
      <c r="DZ41" s="7" t="s">
        <v>130</v>
      </c>
      <c r="EA41" s="19"/>
      <c r="EB41" s="21"/>
      <c r="EC41" s="24"/>
      <c r="ED41" s="7" t="s">
        <v>130</v>
      </c>
      <c r="EE41" s="19"/>
      <c r="EF41" s="21"/>
      <c r="EG41" s="24"/>
      <c r="EH41" s="7" t="s">
        <v>130</v>
      </c>
      <c r="EI41" s="19"/>
      <c r="EJ41" s="21"/>
      <c r="EK41" s="24"/>
      <c r="EL41" s="7" t="s">
        <v>130</v>
      </c>
      <c r="EM41" s="21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7" t="s">
        <v>130</v>
      </c>
      <c r="EZ41" s="21"/>
      <c r="FA41" s="24"/>
      <c r="FB41" s="24"/>
      <c r="FC41" s="24"/>
      <c r="FD41" s="24"/>
      <c r="FE41" s="24"/>
      <c r="FF41" s="24"/>
      <c r="FG41" s="24"/>
      <c r="FH41" s="24"/>
      <c r="FI41" s="24"/>
    </row>
    <row r="42" spans="1:165" ht="12.75">
      <c r="A42" s="55" t="s">
        <v>142</v>
      </c>
      <c r="B42" s="56"/>
      <c r="C42" s="56"/>
      <c r="D42" s="56"/>
      <c r="E42" s="56"/>
      <c r="F42" s="57"/>
      <c r="G42" s="7" t="s">
        <v>141</v>
      </c>
      <c r="H42" s="10"/>
      <c r="I42" s="21"/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7" t="s">
        <v>141</v>
      </c>
      <c r="AL42" s="10"/>
      <c r="AM42" s="21"/>
      <c r="AN42" s="39">
        <v>7</v>
      </c>
      <c r="AO42" s="39">
        <v>7</v>
      </c>
      <c r="AP42" s="7" t="s">
        <v>141</v>
      </c>
      <c r="AQ42" s="10"/>
      <c r="AR42" s="21"/>
      <c r="AS42" s="39">
        <v>7</v>
      </c>
      <c r="AT42" s="39">
        <v>7</v>
      </c>
      <c r="AU42" s="39">
        <v>7</v>
      </c>
      <c r="AV42" s="39">
        <v>7</v>
      </c>
      <c r="AW42" s="39">
        <v>7</v>
      </c>
      <c r="AX42" s="39">
        <v>7</v>
      </c>
      <c r="AY42" s="7" t="s">
        <v>141</v>
      </c>
      <c r="AZ42" s="10"/>
      <c r="BA42" s="21"/>
      <c r="BB42" s="39">
        <v>7</v>
      </c>
      <c r="BC42" s="39">
        <v>7</v>
      </c>
      <c r="BD42" s="39">
        <v>7</v>
      </c>
      <c r="BE42" s="39">
        <v>7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7" t="s">
        <v>141</v>
      </c>
      <c r="CB42" s="21"/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7" t="s">
        <v>141</v>
      </c>
      <c r="CN42" s="21"/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7" t="s">
        <v>141</v>
      </c>
      <c r="CU42" s="21"/>
      <c r="CV42" s="21"/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0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  <c r="DR42" s="21">
        <v>0</v>
      </c>
      <c r="DS42" s="7" t="s">
        <v>141</v>
      </c>
      <c r="DT42" s="21"/>
      <c r="DU42" s="21"/>
      <c r="DV42" s="21">
        <v>0</v>
      </c>
      <c r="DW42" s="7" t="s">
        <v>141</v>
      </c>
      <c r="DX42" s="21"/>
      <c r="DY42" s="39">
        <v>7</v>
      </c>
      <c r="DZ42" s="7" t="s">
        <v>141</v>
      </c>
      <c r="EA42" s="19"/>
      <c r="EB42" s="21"/>
      <c r="EC42" s="39">
        <v>6</v>
      </c>
      <c r="ED42" s="7" t="s">
        <v>141</v>
      </c>
      <c r="EE42" s="19"/>
      <c r="EF42" s="21"/>
      <c r="EG42" s="21">
        <v>0</v>
      </c>
      <c r="EH42" s="7" t="s">
        <v>141</v>
      </c>
      <c r="EI42" s="19"/>
      <c r="EJ42" s="21"/>
      <c r="EK42" s="39">
        <v>7</v>
      </c>
      <c r="EL42" s="7" t="s">
        <v>141</v>
      </c>
      <c r="EM42" s="21"/>
      <c r="EN42" s="21">
        <v>0</v>
      </c>
      <c r="EO42" s="21">
        <v>0</v>
      </c>
      <c r="EP42" s="21">
        <v>0</v>
      </c>
      <c r="EQ42" s="21">
        <v>0</v>
      </c>
      <c r="ER42" s="21">
        <v>0</v>
      </c>
      <c r="ES42" s="21">
        <v>0</v>
      </c>
      <c r="ET42" s="21">
        <v>0</v>
      </c>
      <c r="EU42" s="21">
        <v>0</v>
      </c>
      <c r="EV42" s="21">
        <v>0</v>
      </c>
      <c r="EW42" s="21">
        <v>0</v>
      </c>
      <c r="EX42" s="21">
        <v>0</v>
      </c>
      <c r="EY42" s="7" t="s">
        <v>141</v>
      </c>
      <c r="EZ42" s="21"/>
      <c r="FA42" s="21">
        <v>0</v>
      </c>
      <c r="FB42" s="21">
        <v>0</v>
      </c>
      <c r="FC42" s="39">
        <v>7</v>
      </c>
      <c r="FD42" s="21">
        <v>0</v>
      </c>
      <c r="FE42" s="21">
        <v>0</v>
      </c>
      <c r="FF42" s="21">
        <v>0</v>
      </c>
      <c r="FG42" s="21">
        <v>0</v>
      </c>
      <c r="FH42" s="21">
        <v>0</v>
      </c>
      <c r="FI42" s="39">
        <v>7</v>
      </c>
    </row>
    <row r="43" spans="1:165" ht="12.75">
      <c r="A43" s="58"/>
      <c r="B43" s="59"/>
      <c r="C43" s="59"/>
      <c r="D43" s="59"/>
      <c r="E43" s="59"/>
      <c r="F43" s="60"/>
      <c r="G43" s="7" t="s">
        <v>127</v>
      </c>
      <c r="H43" s="10"/>
      <c r="I43" s="21">
        <v>3121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7" t="s">
        <v>127</v>
      </c>
      <c r="AL43" s="10"/>
      <c r="AM43" s="21">
        <v>3121</v>
      </c>
      <c r="AN43" s="39">
        <f>AN44/AN60</f>
        <v>42.33094361557838</v>
      </c>
      <c r="AO43" s="39">
        <f>AO44/AO60</f>
        <v>47.51413658112222</v>
      </c>
      <c r="AP43" s="7" t="s">
        <v>127</v>
      </c>
      <c r="AQ43" s="10"/>
      <c r="AR43" s="21">
        <v>3121</v>
      </c>
      <c r="AS43" s="21">
        <f aca="true" t="shared" si="112" ref="AS43:AX43">AS44/AS60</f>
        <v>47.92059662206624</v>
      </c>
      <c r="AT43" s="21">
        <f t="shared" si="112"/>
        <v>48.07878521126761</v>
      </c>
      <c r="AU43" s="21">
        <f t="shared" si="112"/>
        <v>46.90210390725633</v>
      </c>
      <c r="AV43" s="21">
        <f t="shared" si="112"/>
        <v>46.19792768027067</v>
      </c>
      <c r="AW43" s="21">
        <f t="shared" si="112"/>
        <v>47.742569930069926</v>
      </c>
      <c r="AX43" s="21">
        <f t="shared" si="112"/>
        <v>47.20613656006914</v>
      </c>
      <c r="AY43" s="7" t="s">
        <v>127</v>
      </c>
      <c r="AZ43" s="10"/>
      <c r="BA43" s="21">
        <v>3121</v>
      </c>
      <c r="BB43" s="21">
        <f aca="true" t="shared" si="113" ref="BB43:BZ43">BB44/BB60</f>
        <v>47.92059662206624</v>
      </c>
      <c r="BC43" s="21">
        <f t="shared" si="113"/>
        <v>47.27764553127029</v>
      </c>
      <c r="BD43" s="21">
        <f t="shared" si="113"/>
        <v>46.89203691779352</v>
      </c>
      <c r="BE43" s="21">
        <f t="shared" si="113"/>
        <v>42.24091260634184</v>
      </c>
      <c r="BF43" s="21">
        <f t="shared" si="113"/>
        <v>0</v>
      </c>
      <c r="BG43" s="21">
        <f t="shared" si="113"/>
        <v>0</v>
      </c>
      <c r="BH43" s="21">
        <f t="shared" si="113"/>
        <v>0</v>
      </c>
      <c r="BI43" s="21">
        <f t="shared" si="113"/>
        <v>0</v>
      </c>
      <c r="BJ43" s="21">
        <f t="shared" si="113"/>
        <v>0</v>
      </c>
      <c r="BK43" s="21">
        <f t="shared" si="113"/>
        <v>0</v>
      </c>
      <c r="BL43" s="21">
        <f t="shared" si="113"/>
        <v>0</v>
      </c>
      <c r="BM43" s="21">
        <f t="shared" si="113"/>
        <v>0</v>
      </c>
      <c r="BN43" s="21">
        <f t="shared" si="113"/>
        <v>0</v>
      </c>
      <c r="BO43" s="21">
        <f t="shared" si="113"/>
        <v>0</v>
      </c>
      <c r="BP43" s="21">
        <f t="shared" si="113"/>
        <v>0</v>
      </c>
      <c r="BQ43" s="21">
        <f t="shared" si="113"/>
        <v>0</v>
      </c>
      <c r="BR43" s="21">
        <f t="shared" si="113"/>
        <v>0</v>
      </c>
      <c r="BS43" s="21">
        <f t="shared" si="113"/>
        <v>0</v>
      </c>
      <c r="BT43" s="21">
        <f t="shared" si="113"/>
        <v>0</v>
      </c>
      <c r="BU43" s="21">
        <f t="shared" si="113"/>
        <v>0</v>
      </c>
      <c r="BV43" s="21">
        <f t="shared" si="113"/>
        <v>0</v>
      </c>
      <c r="BW43" s="21">
        <f t="shared" si="113"/>
        <v>0</v>
      </c>
      <c r="BX43" s="21">
        <f t="shared" si="113"/>
        <v>0</v>
      </c>
      <c r="BY43" s="21">
        <f t="shared" si="113"/>
        <v>0</v>
      </c>
      <c r="BZ43" s="21">
        <f t="shared" si="113"/>
        <v>0</v>
      </c>
      <c r="CA43" s="7" t="s">
        <v>127</v>
      </c>
      <c r="CB43" s="21">
        <v>3121</v>
      </c>
      <c r="CC43" s="21">
        <f aca="true" t="shared" si="114" ref="CC43:CL43">CC44/CC60</f>
        <v>0</v>
      </c>
      <c r="CD43" s="21">
        <f t="shared" si="114"/>
        <v>0</v>
      </c>
      <c r="CE43" s="21">
        <f t="shared" si="114"/>
        <v>0</v>
      </c>
      <c r="CF43" s="21">
        <f t="shared" si="114"/>
        <v>0</v>
      </c>
      <c r="CG43" s="21">
        <f t="shared" si="114"/>
        <v>0</v>
      </c>
      <c r="CH43" s="21">
        <f t="shared" si="114"/>
        <v>0</v>
      </c>
      <c r="CI43" s="21">
        <f t="shared" si="114"/>
        <v>0</v>
      </c>
      <c r="CJ43" s="21">
        <f t="shared" si="114"/>
        <v>0</v>
      </c>
      <c r="CK43" s="21">
        <f t="shared" si="114"/>
        <v>0</v>
      </c>
      <c r="CL43" s="21">
        <f t="shared" si="114"/>
        <v>0</v>
      </c>
      <c r="CM43" s="7" t="s">
        <v>127</v>
      </c>
      <c r="CN43" s="21">
        <v>3121</v>
      </c>
      <c r="CO43" s="21">
        <f>CO44/CO60</f>
        <v>0</v>
      </c>
      <c r="CP43" s="21">
        <f>CP44/CP60</f>
        <v>0</v>
      </c>
      <c r="CQ43" s="21">
        <f>CQ44/CQ60</f>
        <v>0</v>
      </c>
      <c r="CR43" s="21">
        <f>CR44/CR60</f>
        <v>0</v>
      </c>
      <c r="CS43" s="21">
        <f>CS44/CS60</f>
        <v>0</v>
      </c>
      <c r="CT43" s="7" t="s">
        <v>127</v>
      </c>
      <c r="CU43" s="21">
        <v>3121</v>
      </c>
      <c r="CV43" s="21">
        <v>3121</v>
      </c>
      <c r="CW43" s="21">
        <f aca="true" t="shared" si="115" ref="CW43:DR43">CW44/CW60</f>
        <v>0</v>
      </c>
      <c r="CX43" s="21">
        <f t="shared" si="115"/>
        <v>0</v>
      </c>
      <c r="CY43" s="21">
        <f t="shared" si="115"/>
        <v>0</v>
      </c>
      <c r="CZ43" s="21">
        <f t="shared" si="115"/>
        <v>0</v>
      </c>
      <c r="DA43" s="21">
        <f t="shared" si="115"/>
        <v>0</v>
      </c>
      <c r="DB43" s="21">
        <f t="shared" si="115"/>
        <v>0</v>
      </c>
      <c r="DC43" s="21">
        <f t="shared" si="115"/>
        <v>0</v>
      </c>
      <c r="DD43" s="21">
        <f t="shared" si="115"/>
        <v>0</v>
      </c>
      <c r="DE43" s="21">
        <f t="shared" si="115"/>
        <v>0</v>
      </c>
      <c r="DF43" s="21">
        <f t="shared" si="115"/>
        <v>0</v>
      </c>
      <c r="DG43" s="21">
        <f t="shared" si="115"/>
        <v>0</v>
      </c>
      <c r="DH43" s="21">
        <f t="shared" si="115"/>
        <v>0</v>
      </c>
      <c r="DI43" s="21">
        <f t="shared" si="115"/>
        <v>0</v>
      </c>
      <c r="DJ43" s="21">
        <f t="shared" si="115"/>
        <v>0</v>
      </c>
      <c r="DK43" s="21">
        <f t="shared" si="115"/>
        <v>0</v>
      </c>
      <c r="DL43" s="21">
        <f t="shared" si="115"/>
        <v>0</v>
      </c>
      <c r="DM43" s="21">
        <f t="shared" si="115"/>
        <v>0</v>
      </c>
      <c r="DN43" s="21">
        <f t="shared" si="115"/>
        <v>0</v>
      </c>
      <c r="DO43" s="21">
        <f t="shared" si="115"/>
        <v>0</v>
      </c>
      <c r="DP43" s="21">
        <f t="shared" si="115"/>
        <v>0</v>
      </c>
      <c r="DQ43" s="21">
        <f t="shared" si="115"/>
        <v>0</v>
      </c>
      <c r="DR43" s="21">
        <f t="shared" si="115"/>
        <v>0</v>
      </c>
      <c r="DS43" s="7" t="s">
        <v>127</v>
      </c>
      <c r="DT43" s="21">
        <v>3121</v>
      </c>
      <c r="DU43" s="21">
        <v>3121</v>
      </c>
      <c r="DV43" s="21">
        <f>DV44/DV60</f>
        <v>0</v>
      </c>
      <c r="DW43" s="7" t="s">
        <v>127</v>
      </c>
      <c r="DX43" s="21">
        <v>3121</v>
      </c>
      <c r="DY43" s="21">
        <f>DY44/DY60</f>
        <v>43.338623289029954</v>
      </c>
      <c r="DZ43" s="7" t="s">
        <v>127</v>
      </c>
      <c r="EA43" s="19"/>
      <c r="EB43" s="21">
        <v>3121</v>
      </c>
      <c r="EC43" s="21">
        <f>EC44/EC60</f>
        <v>38.22412737293325</v>
      </c>
      <c r="ED43" s="7" t="s">
        <v>127</v>
      </c>
      <c r="EE43" s="19"/>
      <c r="EF43" s="21">
        <v>3121</v>
      </c>
      <c r="EG43" s="21">
        <f>EG44/EG60</f>
        <v>0</v>
      </c>
      <c r="EH43" s="7" t="s">
        <v>127</v>
      </c>
      <c r="EI43" s="19"/>
      <c r="EJ43" s="21">
        <v>3121</v>
      </c>
      <c r="EK43" s="21">
        <f>EK44/EK60</f>
        <v>52.54208754208754</v>
      </c>
      <c r="EL43" s="7" t="s">
        <v>127</v>
      </c>
      <c r="EM43" s="21">
        <v>3121</v>
      </c>
      <c r="EN43" s="21">
        <f aca="true" t="shared" si="116" ref="EN43:EX43">EN44/EN60</f>
        <v>0</v>
      </c>
      <c r="EO43" s="21">
        <f t="shared" si="116"/>
        <v>0</v>
      </c>
      <c r="EP43" s="21">
        <f t="shared" si="116"/>
        <v>0</v>
      </c>
      <c r="EQ43" s="21">
        <f t="shared" si="116"/>
        <v>0</v>
      </c>
      <c r="ER43" s="21">
        <f t="shared" si="116"/>
        <v>0</v>
      </c>
      <c r="ES43" s="21">
        <f t="shared" si="116"/>
        <v>0</v>
      </c>
      <c r="ET43" s="21">
        <f t="shared" si="116"/>
        <v>0</v>
      </c>
      <c r="EU43" s="21">
        <f t="shared" si="116"/>
        <v>0</v>
      </c>
      <c r="EV43" s="21">
        <f t="shared" si="116"/>
        <v>0</v>
      </c>
      <c r="EW43" s="21">
        <f t="shared" si="116"/>
        <v>0</v>
      </c>
      <c r="EX43" s="21">
        <f t="shared" si="116"/>
        <v>0</v>
      </c>
      <c r="EY43" s="7" t="s">
        <v>127</v>
      </c>
      <c r="EZ43" s="21">
        <v>3121</v>
      </c>
      <c r="FA43" s="21">
        <f aca="true" t="shared" si="117" ref="FA43:FI43">FA44/FA60</f>
        <v>0</v>
      </c>
      <c r="FB43" s="21">
        <f t="shared" si="117"/>
        <v>0</v>
      </c>
      <c r="FC43" s="21">
        <f t="shared" si="117"/>
        <v>47.267416702726095</v>
      </c>
      <c r="FD43" s="21">
        <f t="shared" si="117"/>
        <v>0</v>
      </c>
      <c r="FE43" s="21">
        <f t="shared" si="117"/>
        <v>0</v>
      </c>
      <c r="FF43" s="21">
        <f t="shared" si="117"/>
        <v>0</v>
      </c>
      <c r="FG43" s="21">
        <f t="shared" si="117"/>
        <v>0</v>
      </c>
      <c r="FH43" s="21">
        <f t="shared" si="117"/>
        <v>0</v>
      </c>
      <c r="FI43" s="21">
        <f t="shared" si="117"/>
        <v>46.69160076939517</v>
      </c>
    </row>
    <row r="44" spans="1:165" ht="12.75">
      <c r="A44" s="58"/>
      <c r="B44" s="59"/>
      <c r="C44" s="59"/>
      <c r="D44" s="59"/>
      <c r="E44" s="59"/>
      <c r="F44" s="60"/>
      <c r="G44" s="7" t="s">
        <v>129</v>
      </c>
      <c r="H44" s="10"/>
      <c r="I44" s="21"/>
      <c r="J44" s="21">
        <v>0</v>
      </c>
      <c r="K44" s="21">
        <v>0</v>
      </c>
      <c r="L44" s="21">
        <f aca="true" t="shared" si="118" ref="L44:AJ44">L42*3121</f>
        <v>0</v>
      </c>
      <c r="M44" s="21">
        <f t="shared" si="118"/>
        <v>0</v>
      </c>
      <c r="N44" s="21">
        <f t="shared" si="118"/>
        <v>0</v>
      </c>
      <c r="O44" s="21">
        <f t="shared" si="118"/>
        <v>0</v>
      </c>
      <c r="P44" s="21">
        <f t="shared" si="118"/>
        <v>0</v>
      </c>
      <c r="Q44" s="21">
        <f t="shared" si="118"/>
        <v>0</v>
      </c>
      <c r="R44" s="21">
        <f t="shared" si="118"/>
        <v>0</v>
      </c>
      <c r="S44" s="21">
        <f t="shared" si="118"/>
        <v>0</v>
      </c>
      <c r="T44" s="21">
        <f t="shared" si="118"/>
        <v>0</v>
      </c>
      <c r="U44" s="21">
        <f t="shared" si="118"/>
        <v>0</v>
      </c>
      <c r="V44" s="21">
        <f t="shared" si="118"/>
        <v>0</v>
      </c>
      <c r="W44" s="21">
        <f t="shared" si="118"/>
        <v>0</v>
      </c>
      <c r="X44" s="21">
        <f t="shared" si="118"/>
        <v>0</v>
      </c>
      <c r="Y44" s="21">
        <f t="shared" si="118"/>
        <v>0</v>
      </c>
      <c r="Z44" s="21">
        <f t="shared" si="118"/>
        <v>0</v>
      </c>
      <c r="AA44" s="21">
        <f t="shared" si="118"/>
        <v>0</v>
      </c>
      <c r="AB44" s="21">
        <f t="shared" si="118"/>
        <v>0</v>
      </c>
      <c r="AC44" s="21">
        <f t="shared" si="118"/>
        <v>0</v>
      </c>
      <c r="AD44" s="21">
        <f t="shared" si="118"/>
        <v>0</v>
      </c>
      <c r="AE44" s="21">
        <f t="shared" si="118"/>
        <v>0</v>
      </c>
      <c r="AF44" s="21">
        <f t="shared" si="118"/>
        <v>0</v>
      </c>
      <c r="AG44" s="21">
        <f t="shared" si="118"/>
        <v>0</v>
      </c>
      <c r="AH44" s="21">
        <f t="shared" si="118"/>
        <v>0</v>
      </c>
      <c r="AI44" s="21">
        <f t="shared" si="118"/>
        <v>0</v>
      </c>
      <c r="AJ44" s="21">
        <f t="shared" si="118"/>
        <v>0</v>
      </c>
      <c r="AK44" s="7" t="s">
        <v>129</v>
      </c>
      <c r="AL44" s="10"/>
      <c r="AM44" s="21"/>
      <c r="AN44" s="39">
        <f>AN42*AM43</f>
        <v>21847</v>
      </c>
      <c r="AO44" s="39">
        <f>AO42*AM43</f>
        <v>21847</v>
      </c>
      <c r="AP44" s="7" t="s">
        <v>129</v>
      </c>
      <c r="AQ44" s="10"/>
      <c r="AR44" s="21"/>
      <c r="AS44" s="21">
        <f aca="true" t="shared" si="119" ref="AS44:AX44">AS42*3121</f>
        <v>21847</v>
      </c>
      <c r="AT44" s="21">
        <f t="shared" si="119"/>
        <v>21847</v>
      </c>
      <c r="AU44" s="21">
        <f t="shared" si="119"/>
        <v>21847</v>
      </c>
      <c r="AV44" s="21">
        <f t="shared" si="119"/>
        <v>21847</v>
      </c>
      <c r="AW44" s="21">
        <f t="shared" si="119"/>
        <v>21847</v>
      </c>
      <c r="AX44" s="21">
        <f t="shared" si="119"/>
        <v>21847</v>
      </c>
      <c r="AY44" s="7" t="s">
        <v>129</v>
      </c>
      <c r="AZ44" s="10"/>
      <c r="BA44" s="21"/>
      <c r="BB44" s="21">
        <f aca="true" t="shared" si="120" ref="BB44:BZ44">BB42*3121</f>
        <v>21847</v>
      </c>
      <c r="BC44" s="21">
        <f t="shared" si="120"/>
        <v>21847</v>
      </c>
      <c r="BD44" s="21">
        <f t="shared" si="120"/>
        <v>21847</v>
      </c>
      <c r="BE44" s="21">
        <f t="shared" si="120"/>
        <v>21847</v>
      </c>
      <c r="BF44" s="21">
        <f t="shared" si="120"/>
        <v>0</v>
      </c>
      <c r="BG44" s="21">
        <f t="shared" si="120"/>
        <v>0</v>
      </c>
      <c r="BH44" s="21">
        <f t="shared" si="120"/>
        <v>0</v>
      </c>
      <c r="BI44" s="21">
        <f t="shared" si="120"/>
        <v>0</v>
      </c>
      <c r="BJ44" s="21">
        <f t="shared" si="120"/>
        <v>0</v>
      </c>
      <c r="BK44" s="21">
        <f t="shared" si="120"/>
        <v>0</v>
      </c>
      <c r="BL44" s="21">
        <f t="shared" si="120"/>
        <v>0</v>
      </c>
      <c r="BM44" s="21">
        <f t="shared" si="120"/>
        <v>0</v>
      </c>
      <c r="BN44" s="21">
        <f t="shared" si="120"/>
        <v>0</v>
      </c>
      <c r="BO44" s="21">
        <f t="shared" si="120"/>
        <v>0</v>
      </c>
      <c r="BP44" s="21">
        <f t="shared" si="120"/>
        <v>0</v>
      </c>
      <c r="BQ44" s="21">
        <f t="shared" si="120"/>
        <v>0</v>
      </c>
      <c r="BR44" s="21">
        <f t="shared" si="120"/>
        <v>0</v>
      </c>
      <c r="BS44" s="21">
        <f t="shared" si="120"/>
        <v>0</v>
      </c>
      <c r="BT44" s="21">
        <f t="shared" si="120"/>
        <v>0</v>
      </c>
      <c r="BU44" s="21">
        <f t="shared" si="120"/>
        <v>0</v>
      </c>
      <c r="BV44" s="21">
        <f t="shared" si="120"/>
        <v>0</v>
      </c>
      <c r="BW44" s="21">
        <f t="shared" si="120"/>
        <v>0</v>
      </c>
      <c r="BX44" s="21">
        <f t="shared" si="120"/>
        <v>0</v>
      </c>
      <c r="BY44" s="21">
        <f t="shared" si="120"/>
        <v>0</v>
      </c>
      <c r="BZ44" s="21">
        <f t="shared" si="120"/>
        <v>0</v>
      </c>
      <c r="CA44" s="7" t="s">
        <v>129</v>
      </c>
      <c r="CB44" s="21"/>
      <c r="CC44" s="21">
        <f aca="true" t="shared" si="121" ref="CC44:CL44">CC42*3121</f>
        <v>0</v>
      </c>
      <c r="CD44" s="21">
        <f t="shared" si="121"/>
        <v>0</v>
      </c>
      <c r="CE44" s="21">
        <f t="shared" si="121"/>
        <v>0</v>
      </c>
      <c r="CF44" s="21">
        <f t="shared" si="121"/>
        <v>0</v>
      </c>
      <c r="CG44" s="21">
        <f t="shared" si="121"/>
        <v>0</v>
      </c>
      <c r="CH44" s="21">
        <f t="shared" si="121"/>
        <v>0</v>
      </c>
      <c r="CI44" s="21">
        <f t="shared" si="121"/>
        <v>0</v>
      </c>
      <c r="CJ44" s="21">
        <f t="shared" si="121"/>
        <v>0</v>
      </c>
      <c r="CK44" s="21">
        <f t="shared" si="121"/>
        <v>0</v>
      </c>
      <c r="CL44" s="21">
        <f t="shared" si="121"/>
        <v>0</v>
      </c>
      <c r="CM44" s="7" t="s">
        <v>129</v>
      </c>
      <c r="CN44" s="21"/>
      <c r="CO44" s="21">
        <f>CO42*3121</f>
        <v>0</v>
      </c>
      <c r="CP44" s="21">
        <f>CP42*3121</f>
        <v>0</v>
      </c>
      <c r="CQ44" s="21">
        <f>CQ42*3121</f>
        <v>0</v>
      </c>
      <c r="CR44" s="21">
        <f>CR42*3121</f>
        <v>0</v>
      </c>
      <c r="CS44" s="21">
        <f>CS42*3121</f>
        <v>0</v>
      </c>
      <c r="CT44" s="7" t="s">
        <v>129</v>
      </c>
      <c r="CU44" s="21"/>
      <c r="CV44" s="21"/>
      <c r="CW44" s="21">
        <f>CW42*3121</f>
        <v>0</v>
      </c>
      <c r="CX44" s="21">
        <f>CX42*3121</f>
        <v>0</v>
      </c>
      <c r="CY44" s="21">
        <f aca="true" t="shared" si="122" ref="CY44:DR44">CY42*3121</f>
        <v>0</v>
      </c>
      <c r="CZ44" s="21">
        <f t="shared" si="122"/>
        <v>0</v>
      </c>
      <c r="DA44" s="21">
        <f t="shared" si="122"/>
        <v>0</v>
      </c>
      <c r="DB44" s="21">
        <f t="shared" si="122"/>
        <v>0</v>
      </c>
      <c r="DC44" s="21">
        <f t="shared" si="122"/>
        <v>0</v>
      </c>
      <c r="DD44" s="21">
        <f t="shared" si="122"/>
        <v>0</v>
      </c>
      <c r="DE44" s="21">
        <f t="shared" si="122"/>
        <v>0</v>
      </c>
      <c r="DF44" s="21">
        <f t="shared" si="122"/>
        <v>0</v>
      </c>
      <c r="DG44" s="21">
        <f t="shared" si="122"/>
        <v>0</v>
      </c>
      <c r="DH44" s="21">
        <f t="shared" si="122"/>
        <v>0</v>
      </c>
      <c r="DI44" s="21">
        <f t="shared" si="122"/>
        <v>0</v>
      </c>
      <c r="DJ44" s="21">
        <f t="shared" si="122"/>
        <v>0</v>
      </c>
      <c r="DK44" s="21">
        <f t="shared" si="122"/>
        <v>0</v>
      </c>
      <c r="DL44" s="21">
        <f t="shared" si="122"/>
        <v>0</v>
      </c>
      <c r="DM44" s="21">
        <f t="shared" si="122"/>
        <v>0</v>
      </c>
      <c r="DN44" s="21">
        <f t="shared" si="122"/>
        <v>0</v>
      </c>
      <c r="DO44" s="21">
        <f t="shared" si="122"/>
        <v>0</v>
      </c>
      <c r="DP44" s="21">
        <f t="shared" si="122"/>
        <v>0</v>
      </c>
      <c r="DQ44" s="21">
        <f t="shared" si="122"/>
        <v>0</v>
      </c>
      <c r="DR44" s="21">
        <f t="shared" si="122"/>
        <v>0</v>
      </c>
      <c r="DS44" s="7" t="s">
        <v>129</v>
      </c>
      <c r="DT44" s="21"/>
      <c r="DU44" s="21"/>
      <c r="DV44" s="21">
        <f>DV42*3121</f>
        <v>0</v>
      </c>
      <c r="DW44" s="7" t="s">
        <v>129</v>
      </c>
      <c r="DX44" s="21"/>
      <c r="DY44" s="21">
        <f>DY42*3121</f>
        <v>21847</v>
      </c>
      <c r="DZ44" s="7" t="s">
        <v>129</v>
      </c>
      <c r="EA44" s="19"/>
      <c r="EB44" s="21"/>
      <c r="EC44" s="21">
        <f>EC42*3121</f>
        <v>18726</v>
      </c>
      <c r="ED44" s="7" t="s">
        <v>129</v>
      </c>
      <c r="EE44" s="19"/>
      <c r="EF44" s="21"/>
      <c r="EG44" s="21">
        <f>EG42*3121</f>
        <v>0</v>
      </c>
      <c r="EH44" s="7" t="s">
        <v>129</v>
      </c>
      <c r="EI44" s="19"/>
      <c r="EJ44" s="21"/>
      <c r="EK44" s="21">
        <f>EK42*3121</f>
        <v>21847</v>
      </c>
      <c r="EL44" s="7" t="s">
        <v>129</v>
      </c>
      <c r="EM44" s="21"/>
      <c r="EN44" s="21">
        <f aca="true" t="shared" si="123" ref="EN44:EX44">EN42*3121</f>
        <v>0</v>
      </c>
      <c r="EO44" s="21">
        <f t="shared" si="123"/>
        <v>0</v>
      </c>
      <c r="EP44" s="21">
        <f t="shared" si="123"/>
        <v>0</v>
      </c>
      <c r="EQ44" s="21">
        <f t="shared" si="123"/>
        <v>0</v>
      </c>
      <c r="ER44" s="21">
        <f t="shared" si="123"/>
        <v>0</v>
      </c>
      <c r="ES44" s="21">
        <f t="shared" si="123"/>
        <v>0</v>
      </c>
      <c r="ET44" s="21">
        <f t="shared" si="123"/>
        <v>0</v>
      </c>
      <c r="EU44" s="21">
        <f t="shared" si="123"/>
        <v>0</v>
      </c>
      <c r="EV44" s="21">
        <f t="shared" si="123"/>
        <v>0</v>
      </c>
      <c r="EW44" s="21">
        <f t="shared" si="123"/>
        <v>0</v>
      </c>
      <c r="EX44" s="21">
        <f t="shared" si="123"/>
        <v>0</v>
      </c>
      <c r="EY44" s="7" t="s">
        <v>129</v>
      </c>
      <c r="EZ44" s="21"/>
      <c r="FA44" s="21">
        <f aca="true" t="shared" si="124" ref="FA44:FI44">FA42*3121</f>
        <v>0</v>
      </c>
      <c r="FB44" s="21">
        <f t="shared" si="124"/>
        <v>0</v>
      </c>
      <c r="FC44" s="21">
        <f t="shared" si="124"/>
        <v>21847</v>
      </c>
      <c r="FD44" s="21">
        <f t="shared" si="124"/>
        <v>0</v>
      </c>
      <c r="FE44" s="21">
        <f t="shared" si="124"/>
        <v>0</v>
      </c>
      <c r="FF44" s="21">
        <f t="shared" si="124"/>
        <v>0</v>
      </c>
      <c r="FG44" s="21">
        <f t="shared" si="124"/>
        <v>0</v>
      </c>
      <c r="FH44" s="21">
        <f t="shared" si="124"/>
        <v>0</v>
      </c>
      <c r="FI44" s="21">
        <f t="shared" si="124"/>
        <v>21847</v>
      </c>
    </row>
    <row r="45" spans="1:165" ht="12.75">
      <c r="A45" s="61"/>
      <c r="B45" s="62"/>
      <c r="C45" s="62"/>
      <c r="D45" s="62"/>
      <c r="E45" s="62"/>
      <c r="F45" s="63"/>
      <c r="G45" s="7" t="s">
        <v>130</v>
      </c>
      <c r="H45" s="10"/>
      <c r="I45" s="21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7" t="s">
        <v>130</v>
      </c>
      <c r="AL45" s="10"/>
      <c r="AM45" s="21"/>
      <c r="AN45" s="39"/>
      <c r="AO45" s="39"/>
      <c r="AP45" s="7" t="s">
        <v>130</v>
      </c>
      <c r="AQ45" s="10"/>
      <c r="AR45" s="21"/>
      <c r="AS45" s="24"/>
      <c r="AT45" s="24"/>
      <c r="AU45" s="24"/>
      <c r="AV45" s="24"/>
      <c r="AW45" s="24"/>
      <c r="AX45" s="24"/>
      <c r="AY45" s="7" t="s">
        <v>130</v>
      </c>
      <c r="AZ45" s="10"/>
      <c r="BA45" s="21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7" t="s">
        <v>130</v>
      </c>
      <c r="CB45" s="21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7" t="s">
        <v>130</v>
      </c>
      <c r="CN45" s="21"/>
      <c r="CO45" s="24"/>
      <c r="CP45" s="24"/>
      <c r="CQ45" s="24"/>
      <c r="CR45" s="24"/>
      <c r="CS45" s="24"/>
      <c r="CT45" s="7" t="s">
        <v>130</v>
      </c>
      <c r="CU45" s="21"/>
      <c r="CV45" s="21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7" t="s">
        <v>130</v>
      </c>
      <c r="DT45" s="21"/>
      <c r="DU45" s="21"/>
      <c r="DV45" s="24"/>
      <c r="DW45" s="7" t="s">
        <v>130</v>
      </c>
      <c r="DX45" s="21"/>
      <c r="DY45" s="24"/>
      <c r="DZ45" s="7" t="s">
        <v>130</v>
      </c>
      <c r="EA45" s="19"/>
      <c r="EB45" s="21"/>
      <c r="EC45" s="24"/>
      <c r="ED45" s="7" t="s">
        <v>130</v>
      </c>
      <c r="EE45" s="19"/>
      <c r="EF45" s="21"/>
      <c r="EG45" s="24"/>
      <c r="EH45" s="7" t="s">
        <v>130</v>
      </c>
      <c r="EI45" s="19"/>
      <c r="EJ45" s="21"/>
      <c r="EK45" s="24"/>
      <c r="EL45" s="7" t="s">
        <v>130</v>
      </c>
      <c r="EM45" s="21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7" t="s">
        <v>130</v>
      </c>
      <c r="EZ45" s="21"/>
      <c r="FA45" s="24"/>
      <c r="FB45" s="24"/>
      <c r="FC45" s="24"/>
      <c r="FD45" s="24"/>
      <c r="FE45" s="24"/>
      <c r="FF45" s="24"/>
      <c r="FG45" s="24"/>
      <c r="FH45" s="24"/>
      <c r="FI45" s="24"/>
    </row>
    <row r="46" spans="1:165" ht="12.75">
      <c r="A46" s="55" t="s">
        <v>143</v>
      </c>
      <c r="B46" s="56"/>
      <c r="C46" s="56"/>
      <c r="D46" s="56"/>
      <c r="E46" s="56"/>
      <c r="F46" s="57"/>
      <c r="G46" s="7" t="s">
        <v>133</v>
      </c>
      <c r="H46" s="10"/>
      <c r="I46" s="21"/>
      <c r="J46" s="21">
        <v>8</v>
      </c>
      <c r="K46" s="21">
        <v>8</v>
      </c>
      <c r="L46" s="21">
        <v>8</v>
      </c>
      <c r="M46" s="21">
        <v>8</v>
      </c>
      <c r="N46" s="21">
        <v>8</v>
      </c>
      <c r="O46" s="21">
        <v>8</v>
      </c>
      <c r="P46" s="21">
        <v>8</v>
      </c>
      <c r="Q46" s="21">
        <v>8</v>
      </c>
      <c r="R46" s="21">
        <v>8</v>
      </c>
      <c r="S46" s="21">
        <v>8</v>
      </c>
      <c r="T46" s="21">
        <v>8</v>
      </c>
      <c r="U46" s="21">
        <v>8</v>
      </c>
      <c r="V46" s="21">
        <v>8</v>
      </c>
      <c r="W46" s="21">
        <v>8</v>
      </c>
      <c r="X46" s="21">
        <v>8</v>
      </c>
      <c r="Y46" s="21">
        <v>8</v>
      </c>
      <c r="Z46" s="21">
        <v>8</v>
      </c>
      <c r="AA46" s="21">
        <v>8</v>
      </c>
      <c r="AB46" s="21">
        <v>8</v>
      </c>
      <c r="AC46" s="21">
        <v>8</v>
      </c>
      <c r="AD46" s="21">
        <v>8</v>
      </c>
      <c r="AE46" s="21">
        <v>8</v>
      </c>
      <c r="AF46" s="21">
        <v>8</v>
      </c>
      <c r="AG46" s="21">
        <v>8</v>
      </c>
      <c r="AH46" s="21">
        <v>8</v>
      </c>
      <c r="AI46" s="21">
        <v>8</v>
      </c>
      <c r="AJ46" s="21">
        <v>8</v>
      </c>
      <c r="AK46" s="7" t="s">
        <v>133</v>
      </c>
      <c r="AL46" s="10"/>
      <c r="AM46" s="21"/>
      <c r="AN46" s="21">
        <v>8</v>
      </c>
      <c r="AO46" s="21">
        <v>8</v>
      </c>
      <c r="AP46" s="7" t="s">
        <v>133</v>
      </c>
      <c r="AQ46" s="10"/>
      <c r="AR46" s="21"/>
      <c r="AS46" s="21">
        <v>8</v>
      </c>
      <c r="AT46" s="21">
        <v>8</v>
      </c>
      <c r="AU46" s="21">
        <v>8</v>
      </c>
      <c r="AV46" s="21">
        <v>8</v>
      </c>
      <c r="AW46" s="21">
        <v>8</v>
      </c>
      <c r="AX46" s="21">
        <v>8</v>
      </c>
      <c r="AY46" s="7" t="s">
        <v>133</v>
      </c>
      <c r="AZ46" s="10"/>
      <c r="BA46" s="21"/>
      <c r="BB46" s="21">
        <v>8</v>
      </c>
      <c r="BC46" s="21">
        <v>8</v>
      </c>
      <c r="BD46" s="21">
        <v>8</v>
      </c>
      <c r="BE46" s="21">
        <v>8</v>
      </c>
      <c r="BF46" s="21">
        <v>8</v>
      </c>
      <c r="BG46" s="21">
        <v>8</v>
      </c>
      <c r="BH46" s="21">
        <v>8</v>
      </c>
      <c r="BI46" s="21">
        <v>8</v>
      </c>
      <c r="BJ46" s="21">
        <v>8</v>
      </c>
      <c r="BK46" s="21">
        <v>8</v>
      </c>
      <c r="BL46" s="21">
        <v>8</v>
      </c>
      <c r="BM46" s="21">
        <v>8</v>
      </c>
      <c r="BN46" s="21">
        <v>8</v>
      </c>
      <c r="BO46" s="21">
        <v>8</v>
      </c>
      <c r="BP46" s="21">
        <v>8</v>
      </c>
      <c r="BQ46" s="21">
        <v>8</v>
      </c>
      <c r="BR46" s="21">
        <v>8</v>
      </c>
      <c r="BS46" s="21">
        <v>8</v>
      </c>
      <c r="BT46" s="21">
        <v>8</v>
      </c>
      <c r="BU46" s="21">
        <v>8</v>
      </c>
      <c r="BV46" s="21">
        <v>8</v>
      </c>
      <c r="BW46" s="21">
        <v>8</v>
      </c>
      <c r="BX46" s="21">
        <v>8</v>
      </c>
      <c r="BY46" s="21">
        <v>8</v>
      </c>
      <c r="BZ46" s="21">
        <v>8</v>
      </c>
      <c r="CA46" s="7" t="s">
        <v>133</v>
      </c>
      <c r="CB46" s="21"/>
      <c r="CC46" s="21">
        <v>8</v>
      </c>
      <c r="CD46" s="21">
        <v>8</v>
      </c>
      <c r="CE46" s="21">
        <v>8</v>
      </c>
      <c r="CF46" s="21">
        <v>8</v>
      </c>
      <c r="CG46" s="21">
        <v>8</v>
      </c>
      <c r="CH46" s="21">
        <v>8</v>
      </c>
      <c r="CI46" s="21">
        <v>8</v>
      </c>
      <c r="CJ46" s="21">
        <v>8</v>
      </c>
      <c r="CK46" s="21">
        <v>8</v>
      </c>
      <c r="CL46" s="21">
        <v>8</v>
      </c>
      <c r="CM46" s="7" t="s">
        <v>133</v>
      </c>
      <c r="CN46" s="21"/>
      <c r="CO46" s="21">
        <v>6</v>
      </c>
      <c r="CP46" s="21">
        <v>6</v>
      </c>
      <c r="CQ46" s="21">
        <v>6</v>
      </c>
      <c r="CR46" s="21">
        <v>6</v>
      </c>
      <c r="CS46" s="21">
        <v>6</v>
      </c>
      <c r="CT46" s="7" t="s">
        <v>133</v>
      </c>
      <c r="CU46" s="21"/>
      <c r="CV46" s="21"/>
      <c r="CW46" s="21">
        <v>8</v>
      </c>
      <c r="CX46" s="21">
        <v>8</v>
      </c>
      <c r="CY46" s="21">
        <v>8</v>
      </c>
      <c r="CZ46" s="21">
        <v>8</v>
      </c>
      <c r="DA46" s="21">
        <v>8</v>
      </c>
      <c r="DB46" s="21">
        <v>8</v>
      </c>
      <c r="DC46" s="21">
        <v>10</v>
      </c>
      <c r="DD46" s="21">
        <v>8</v>
      </c>
      <c r="DE46" s="21">
        <v>8</v>
      </c>
      <c r="DF46" s="21">
        <v>8</v>
      </c>
      <c r="DG46" s="21">
        <v>8</v>
      </c>
      <c r="DH46" s="21">
        <v>8</v>
      </c>
      <c r="DI46" s="21">
        <v>8</v>
      </c>
      <c r="DJ46" s="21">
        <v>10</v>
      </c>
      <c r="DK46" s="21">
        <v>8</v>
      </c>
      <c r="DL46" s="21">
        <v>8</v>
      </c>
      <c r="DM46" s="21">
        <v>8</v>
      </c>
      <c r="DN46" s="21">
        <v>8</v>
      </c>
      <c r="DO46" s="21">
        <v>8</v>
      </c>
      <c r="DP46" s="21">
        <v>8</v>
      </c>
      <c r="DQ46" s="21">
        <v>8</v>
      </c>
      <c r="DR46" s="21">
        <v>8</v>
      </c>
      <c r="DS46" s="7" t="s">
        <v>133</v>
      </c>
      <c r="DT46" s="21"/>
      <c r="DU46" s="21"/>
      <c r="DV46" s="21">
        <v>8</v>
      </c>
      <c r="DW46" s="7" t="s">
        <v>133</v>
      </c>
      <c r="DX46" s="21"/>
      <c r="DY46" s="21">
        <v>8</v>
      </c>
      <c r="DZ46" s="7" t="s">
        <v>133</v>
      </c>
      <c r="EA46" s="19"/>
      <c r="EB46" s="21"/>
      <c r="EC46" s="21">
        <v>8</v>
      </c>
      <c r="ED46" s="7" t="s">
        <v>133</v>
      </c>
      <c r="EE46" s="19"/>
      <c r="EF46" s="21"/>
      <c r="EG46" s="21">
        <v>8</v>
      </c>
      <c r="EH46" s="7" t="s">
        <v>133</v>
      </c>
      <c r="EI46" s="19"/>
      <c r="EJ46" s="21"/>
      <c r="EK46" s="21">
        <v>8</v>
      </c>
      <c r="EL46" s="7" t="s">
        <v>133</v>
      </c>
      <c r="EM46" s="21"/>
      <c r="EN46" s="21">
        <v>8</v>
      </c>
      <c r="EO46" s="21">
        <v>8</v>
      </c>
      <c r="EP46" s="21">
        <v>8</v>
      </c>
      <c r="EQ46" s="21">
        <v>8</v>
      </c>
      <c r="ER46" s="21">
        <v>8</v>
      </c>
      <c r="ES46" s="21">
        <v>12</v>
      </c>
      <c r="ET46" s="21">
        <v>8</v>
      </c>
      <c r="EU46" s="21">
        <v>8</v>
      </c>
      <c r="EV46" s="21">
        <v>8</v>
      </c>
      <c r="EW46" s="21">
        <v>8</v>
      </c>
      <c r="EX46" s="21">
        <v>8</v>
      </c>
      <c r="EY46" s="7" t="s">
        <v>133</v>
      </c>
      <c r="EZ46" s="21"/>
      <c r="FA46" s="21">
        <v>8</v>
      </c>
      <c r="FB46" s="21">
        <v>8</v>
      </c>
      <c r="FC46" s="21">
        <v>8</v>
      </c>
      <c r="FD46" s="21">
        <v>8</v>
      </c>
      <c r="FE46" s="21">
        <v>8</v>
      </c>
      <c r="FF46" s="21">
        <v>8</v>
      </c>
      <c r="FG46" s="21">
        <v>8</v>
      </c>
      <c r="FH46" s="21">
        <v>8</v>
      </c>
      <c r="FI46" s="21">
        <v>8</v>
      </c>
    </row>
    <row r="47" spans="1:165" ht="12.75">
      <c r="A47" s="58"/>
      <c r="B47" s="59"/>
      <c r="C47" s="59"/>
      <c r="D47" s="59"/>
      <c r="E47" s="59"/>
      <c r="F47" s="60"/>
      <c r="G47" s="7" t="s">
        <v>127</v>
      </c>
      <c r="H47" s="10"/>
      <c r="I47" s="21">
        <v>580</v>
      </c>
      <c r="J47" s="21">
        <f aca="true" t="shared" si="125" ref="J47:AJ47">J48/J60</f>
        <v>9.614587650227932</v>
      </c>
      <c r="K47" s="21">
        <f t="shared" si="125"/>
        <v>7.84977161224835</v>
      </c>
      <c r="L47" s="21">
        <f t="shared" si="125"/>
        <v>6.413268832066344</v>
      </c>
      <c r="M47" s="21">
        <f t="shared" si="125"/>
        <v>10.058530240624322</v>
      </c>
      <c r="N47" s="21">
        <f t="shared" si="125"/>
        <v>10.866510538641686</v>
      </c>
      <c r="O47" s="21">
        <f t="shared" si="125"/>
        <v>3.403006967363403</v>
      </c>
      <c r="P47" s="21">
        <f t="shared" si="125"/>
        <v>7.961564859299932</v>
      </c>
      <c r="Q47" s="21">
        <f t="shared" si="125"/>
        <v>7.993109388458226</v>
      </c>
      <c r="R47" s="21">
        <f t="shared" si="125"/>
        <v>8.402752625860195</v>
      </c>
      <c r="S47" s="21">
        <f t="shared" si="125"/>
        <v>8.22111977321049</v>
      </c>
      <c r="T47" s="21">
        <f t="shared" si="125"/>
        <v>7.691032653737776</v>
      </c>
      <c r="U47" s="21">
        <f t="shared" si="125"/>
        <v>13.410404624277456</v>
      </c>
      <c r="V47" s="21">
        <f t="shared" si="125"/>
        <v>5.735475896168109</v>
      </c>
      <c r="W47" s="21">
        <f t="shared" si="125"/>
        <v>11.03710751665081</v>
      </c>
      <c r="X47" s="21">
        <f t="shared" si="125"/>
        <v>5.236429296919083</v>
      </c>
      <c r="Y47" s="21">
        <f t="shared" si="125"/>
        <v>7.437089277127745</v>
      </c>
      <c r="Z47" s="21">
        <f t="shared" si="125"/>
        <v>7.434705976606312</v>
      </c>
      <c r="AA47" s="21">
        <f t="shared" si="125"/>
        <v>8.001379548197965</v>
      </c>
      <c r="AB47" s="21">
        <f t="shared" si="125"/>
        <v>9.9806409980641</v>
      </c>
      <c r="AC47" s="21">
        <f t="shared" si="125"/>
        <v>7.330173775671406</v>
      </c>
      <c r="AD47" s="21">
        <f t="shared" si="125"/>
        <v>8.87189292543021</v>
      </c>
      <c r="AE47" s="21">
        <f t="shared" si="125"/>
        <v>6.371000961142387</v>
      </c>
      <c r="AF47" s="21">
        <f t="shared" si="125"/>
        <v>9.419407226958993</v>
      </c>
      <c r="AG47" s="21">
        <f t="shared" si="125"/>
        <v>8.241563055062167</v>
      </c>
      <c r="AH47" s="21">
        <f t="shared" si="125"/>
        <v>10.82089552238806</v>
      </c>
      <c r="AI47" s="21">
        <f t="shared" si="125"/>
        <v>10.144293834717972</v>
      </c>
      <c r="AJ47" s="21">
        <f t="shared" si="125"/>
        <v>9.189938601703307</v>
      </c>
      <c r="AK47" s="7" t="s">
        <v>127</v>
      </c>
      <c r="AL47" s="10"/>
      <c r="AM47" s="21">
        <v>580</v>
      </c>
      <c r="AN47" s="39">
        <f>AN48/AN60</f>
        <v>8.990505715946522</v>
      </c>
      <c r="AO47" s="39">
        <f>AO48/AO60</f>
        <v>10.091344062635928</v>
      </c>
      <c r="AP47" s="7" t="s">
        <v>127</v>
      </c>
      <c r="AQ47" s="10"/>
      <c r="AR47" s="21">
        <v>580</v>
      </c>
      <c r="AS47" s="21">
        <f aca="true" t="shared" si="126" ref="AS47:AX47">AS48/AS60</f>
        <v>10.17767054178548</v>
      </c>
      <c r="AT47" s="21">
        <f t="shared" si="126"/>
        <v>10.211267605633804</v>
      </c>
      <c r="AU47" s="21">
        <f t="shared" si="126"/>
        <v>9.961356805495921</v>
      </c>
      <c r="AV47" s="21">
        <f t="shared" si="126"/>
        <v>9.811799534785367</v>
      </c>
      <c r="AW47" s="21">
        <f t="shared" si="126"/>
        <v>10.13986013986014</v>
      </c>
      <c r="AX47" s="21">
        <f t="shared" si="126"/>
        <v>10.025929127052722</v>
      </c>
      <c r="AY47" s="7" t="s">
        <v>127</v>
      </c>
      <c r="AZ47" s="10"/>
      <c r="BA47" s="21">
        <v>580</v>
      </c>
      <c r="BB47" s="21">
        <f aca="true" t="shared" si="127" ref="BB47:BZ47">BB48/BB60</f>
        <v>10.17767054178548</v>
      </c>
      <c r="BC47" s="21">
        <f t="shared" si="127"/>
        <v>10.041116641419606</v>
      </c>
      <c r="BD47" s="21">
        <f t="shared" si="127"/>
        <v>9.959218716462761</v>
      </c>
      <c r="BE47" s="21">
        <f t="shared" si="127"/>
        <v>8.97138437741686</v>
      </c>
      <c r="BF47" s="21">
        <f t="shared" si="127"/>
        <v>8.833047782219685</v>
      </c>
      <c r="BG47" s="21">
        <f t="shared" si="127"/>
        <v>8.23132872095086</v>
      </c>
      <c r="BH47" s="21">
        <f t="shared" si="127"/>
        <v>9.6325513805273</v>
      </c>
      <c r="BI47" s="21">
        <f t="shared" si="127"/>
        <v>5.292574426827877</v>
      </c>
      <c r="BJ47" s="21">
        <f t="shared" si="127"/>
        <v>9.76842105263158</v>
      </c>
      <c r="BK47" s="21">
        <f t="shared" si="127"/>
        <v>6.449819293855992</v>
      </c>
      <c r="BL47" s="21">
        <f t="shared" si="127"/>
        <v>10.17767054178548</v>
      </c>
      <c r="BM47" s="21">
        <f t="shared" si="127"/>
        <v>9.557157569515963</v>
      </c>
      <c r="BN47" s="21">
        <f t="shared" si="127"/>
        <v>8.056954332349367</v>
      </c>
      <c r="BO47" s="21">
        <f t="shared" si="127"/>
        <v>10.818372581021217</v>
      </c>
      <c r="BP47" s="21">
        <f t="shared" si="127"/>
        <v>6.3762539508039024</v>
      </c>
      <c r="BQ47" s="21">
        <f t="shared" si="127"/>
        <v>11.060786650774732</v>
      </c>
      <c r="BR47" s="21">
        <f t="shared" si="127"/>
        <v>10.28368794326241</v>
      </c>
      <c r="BS47" s="21">
        <f t="shared" si="127"/>
        <v>8.819616042577456</v>
      </c>
      <c r="BT47" s="21">
        <f t="shared" si="127"/>
        <v>4.761904761904762</v>
      </c>
      <c r="BU47" s="21">
        <f t="shared" si="127"/>
        <v>8.164701742037657</v>
      </c>
      <c r="BV47" s="21">
        <f t="shared" si="127"/>
        <v>6.9890043681277305</v>
      </c>
      <c r="BW47" s="21">
        <f t="shared" si="127"/>
        <v>7.755306702323249</v>
      </c>
      <c r="BX47" s="21">
        <f t="shared" si="127"/>
        <v>8.731652239367708</v>
      </c>
      <c r="BY47" s="21">
        <f t="shared" si="127"/>
        <v>5.7711442786069655</v>
      </c>
      <c r="BZ47" s="21">
        <f t="shared" si="127"/>
        <v>11.003082760256106</v>
      </c>
      <c r="CA47" s="7" t="s">
        <v>127</v>
      </c>
      <c r="CB47" s="21">
        <v>580</v>
      </c>
      <c r="CC47" s="21">
        <f aca="true" t="shared" si="128" ref="CC47:CL47">CC48/CC60</f>
        <v>9.94214698950075</v>
      </c>
      <c r="CD47" s="21">
        <f t="shared" si="128"/>
        <v>8.98354307841239</v>
      </c>
      <c r="CE47" s="21">
        <f t="shared" si="128"/>
        <v>8.976591216869801</v>
      </c>
      <c r="CF47" s="21">
        <f t="shared" si="128"/>
        <v>9.034267912772584</v>
      </c>
      <c r="CG47" s="21">
        <f t="shared" si="128"/>
        <v>9.82010582010582</v>
      </c>
      <c r="CH47" s="21">
        <f t="shared" si="128"/>
        <v>9.7295030404697</v>
      </c>
      <c r="CI47" s="21">
        <f t="shared" si="128"/>
        <v>9.614587650227932</v>
      </c>
      <c r="CJ47" s="21">
        <f t="shared" si="128"/>
        <v>9.678765123070505</v>
      </c>
      <c r="CK47" s="21">
        <f t="shared" si="128"/>
        <v>10.030263726761781</v>
      </c>
      <c r="CL47" s="21">
        <f t="shared" si="128"/>
        <v>10.02809595850443</v>
      </c>
      <c r="CM47" s="7" t="s">
        <v>127</v>
      </c>
      <c r="CN47" s="21">
        <v>580</v>
      </c>
      <c r="CO47" s="21">
        <f>CO48/CO60</f>
        <v>0.9317019624641911</v>
      </c>
      <c r="CP47" s="21">
        <f>CP48/CP60</f>
        <v>0.9199534736174262</v>
      </c>
      <c r="CQ47" s="21">
        <f>CQ48/CQ60</f>
        <v>1.2315532434441023</v>
      </c>
      <c r="CR47" s="21">
        <f>CR48/CR60</f>
        <v>0.961087022563451</v>
      </c>
      <c r="CS47" s="21">
        <f>CS48/CS60</f>
        <v>3.1596150354094785</v>
      </c>
      <c r="CT47" s="7" t="s">
        <v>127</v>
      </c>
      <c r="CU47" s="21">
        <v>580</v>
      </c>
      <c r="CV47" s="21">
        <v>580</v>
      </c>
      <c r="CW47" s="21">
        <f aca="true" t="shared" si="129" ref="CW47:DR47">CW48/CW60</f>
        <v>8.3258568096178</v>
      </c>
      <c r="CX47" s="21">
        <f t="shared" si="129"/>
        <v>9.801436417406</v>
      </c>
      <c r="CY47" s="21">
        <f t="shared" si="129"/>
        <v>9.517948717948718</v>
      </c>
      <c r="CZ47" s="21">
        <f t="shared" si="129"/>
        <v>9.668680975203168</v>
      </c>
      <c r="DA47" s="21">
        <f t="shared" si="129"/>
        <v>8.53411807982343</v>
      </c>
      <c r="DB47" s="21">
        <f t="shared" si="129"/>
        <v>8.976591216869801</v>
      </c>
      <c r="DC47" s="21">
        <f t="shared" si="129"/>
        <v>9.88243312318964</v>
      </c>
      <c r="DD47" s="21">
        <f t="shared" si="129"/>
        <v>10.610564829636404</v>
      </c>
      <c r="DE47" s="21">
        <f t="shared" si="129"/>
        <v>8.15609070135349</v>
      </c>
      <c r="DF47" s="21">
        <f t="shared" si="129"/>
        <v>10.760667903525047</v>
      </c>
      <c r="DG47" s="21">
        <f t="shared" si="129"/>
        <v>9.897610921501705</v>
      </c>
      <c r="DH47" s="21">
        <f t="shared" si="129"/>
        <v>9.184481393507522</v>
      </c>
      <c r="DI47" s="21">
        <f t="shared" si="129"/>
        <v>9.112333071484683</v>
      </c>
      <c r="DJ47" s="21">
        <f t="shared" si="129"/>
        <v>9.519120301985886</v>
      </c>
      <c r="DK47" s="21">
        <f t="shared" si="129"/>
        <v>8.392114306384519</v>
      </c>
      <c r="DL47" s="21">
        <f t="shared" si="129"/>
        <v>9.208176225441557</v>
      </c>
      <c r="DM47" s="21">
        <f t="shared" si="129"/>
        <v>8.82800608828006</v>
      </c>
      <c r="DN47" s="21">
        <f t="shared" si="129"/>
        <v>9.1609081934847</v>
      </c>
      <c r="DO47" s="21">
        <f t="shared" si="129"/>
        <v>9.319140389636473</v>
      </c>
      <c r="DP47" s="21">
        <f t="shared" si="129"/>
        <v>8.992248062015504</v>
      </c>
      <c r="DQ47" s="21">
        <f t="shared" si="129"/>
        <v>8.950617283950617</v>
      </c>
      <c r="DR47" s="21">
        <f t="shared" si="129"/>
        <v>8.453270176717071</v>
      </c>
      <c r="DS47" s="7" t="s">
        <v>127</v>
      </c>
      <c r="DT47" s="21">
        <v>580</v>
      </c>
      <c r="DU47" s="21">
        <v>580</v>
      </c>
      <c r="DV47" s="21">
        <f>DV48/DV60</f>
        <v>13.394919168591224</v>
      </c>
      <c r="DW47" s="7" t="s">
        <v>127</v>
      </c>
      <c r="DX47" s="21">
        <v>580</v>
      </c>
      <c r="DY47" s="21">
        <f>DY48/DY60</f>
        <v>9.204522912120611</v>
      </c>
      <c r="DZ47" s="7" t="s">
        <v>127</v>
      </c>
      <c r="EA47" s="19"/>
      <c r="EB47" s="21">
        <v>580</v>
      </c>
      <c r="EC47" s="21">
        <f>EC48/EC60</f>
        <v>9.471320677689326</v>
      </c>
      <c r="ED47" s="7" t="s">
        <v>127</v>
      </c>
      <c r="EE47" s="19"/>
      <c r="EF47" s="21">
        <v>580</v>
      </c>
      <c r="EG47" s="21">
        <f>EG48/EG60</f>
        <v>10.02159827213823</v>
      </c>
      <c r="EH47" s="7" t="s">
        <v>127</v>
      </c>
      <c r="EI47" s="19"/>
      <c r="EJ47" s="21">
        <v>580</v>
      </c>
      <c r="EK47" s="21">
        <f>EK48/EK60</f>
        <v>11.159211159211159</v>
      </c>
      <c r="EL47" s="7" t="s">
        <v>127</v>
      </c>
      <c r="EM47" s="21">
        <v>580</v>
      </c>
      <c r="EN47" s="21">
        <f aca="true" t="shared" si="130" ref="EN47:EX47">EN48/EN60</f>
        <v>8.212389380530974</v>
      </c>
      <c r="EO47" s="21">
        <f t="shared" si="130"/>
        <v>8.19643172584349</v>
      </c>
      <c r="EP47" s="21">
        <f t="shared" si="130"/>
        <v>12.162516382699868</v>
      </c>
      <c r="EQ47" s="21">
        <f t="shared" si="130"/>
        <v>10.415263748597082</v>
      </c>
      <c r="ER47" s="21">
        <f t="shared" si="130"/>
        <v>8.367899008115419</v>
      </c>
      <c r="ES47" s="21">
        <f t="shared" si="130"/>
        <v>7.001307715521577</v>
      </c>
      <c r="ET47" s="21">
        <f t="shared" si="130"/>
        <v>10.357142857142858</v>
      </c>
      <c r="EU47" s="21">
        <f t="shared" si="130"/>
        <v>8.858342878961436</v>
      </c>
      <c r="EV47" s="21">
        <f t="shared" si="130"/>
        <v>8.210936117501326</v>
      </c>
      <c r="EW47" s="21">
        <f t="shared" si="130"/>
        <v>7.308237517719326</v>
      </c>
      <c r="EX47" s="21">
        <f t="shared" si="130"/>
        <v>10.77315997213838</v>
      </c>
      <c r="EY47" s="7" t="s">
        <v>127</v>
      </c>
      <c r="EZ47" s="21">
        <v>580</v>
      </c>
      <c r="FA47" s="21">
        <f aca="true" t="shared" si="131" ref="FA47:FI47">FA48/FA60</f>
        <v>8.692394155114275</v>
      </c>
      <c r="FB47" s="21">
        <f t="shared" si="131"/>
        <v>8.213843158081076</v>
      </c>
      <c r="FC47" s="21">
        <f t="shared" si="131"/>
        <v>10.038944180008654</v>
      </c>
      <c r="FD47" s="21">
        <f t="shared" si="131"/>
        <v>7.793080282163252</v>
      </c>
      <c r="FE47" s="21">
        <f t="shared" si="131"/>
        <v>9.793161671591388</v>
      </c>
      <c r="FF47" s="21">
        <f t="shared" si="131"/>
        <v>10.213515298261061</v>
      </c>
      <c r="FG47" s="21">
        <f t="shared" si="131"/>
        <v>9.14826498422713</v>
      </c>
      <c r="FH47" s="21">
        <f t="shared" si="131"/>
        <v>8.811241929358147</v>
      </c>
      <c r="FI47" s="21">
        <f t="shared" si="131"/>
        <v>9.916648856593289</v>
      </c>
    </row>
    <row r="48" spans="1:165" ht="12.75">
      <c r="A48" s="58"/>
      <c r="B48" s="59"/>
      <c r="C48" s="59"/>
      <c r="D48" s="59"/>
      <c r="E48" s="59"/>
      <c r="F48" s="60"/>
      <c r="G48" s="7" t="s">
        <v>129</v>
      </c>
      <c r="H48" s="10"/>
      <c r="I48" s="21"/>
      <c r="J48" s="21">
        <f>J46*I47</f>
        <v>4640</v>
      </c>
      <c r="K48" s="21">
        <f>K46*I47</f>
        <v>4640</v>
      </c>
      <c r="L48" s="21">
        <f aca="true" t="shared" si="132" ref="L48:AJ48">L46*580</f>
        <v>4640</v>
      </c>
      <c r="M48" s="21">
        <f t="shared" si="132"/>
        <v>4640</v>
      </c>
      <c r="N48" s="21">
        <f t="shared" si="132"/>
        <v>4640</v>
      </c>
      <c r="O48" s="21">
        <f t="shared" si="132"/>
        <v>4640</v>
      </c>
      <c r="P48" s="21">
        <f t="shared" si="132"/>
        <v>4640</v>
      </c>
      <c r="Q48" s="21">
        <f t="shared" si="132"/>
        <v>4640</v>
      </c>
      <c r="R48" s="21">
        <f t="shared" si="132"/>
        <v>4640</v>
      </c>
      <c r="S48" s="21">
        <f t="shared" si="132"/>
        <v>4640</v>
      </c>
      <c r="T48" s="21">
        <f t="shared" si="132"/>
        <v>4640</v>
      </c>
      <c r="U48" s="21">
        <f t="shared" si="132"/>
        <v>4640</v>
      </c>
      <c r="V48" s="21">
        <f t="shared" si="132"/>
        <v>4640</v>
      </c>
      <c r="W48" s="21">
        <f t="shared" si="132"/>
        <v>4640</v>
      </c>
      <c r="X48" s="21">
        <f t="shared" si="132"/>
        <v>4640</v>
      </c>
      <c r="Y48" s="21">
        <f t="shared" si="132"/>
        <v>4640</v>
      </c>
      <c r="Z48" s="21">
        <f t="shared" si="132"/>
        <v>4640</v>
      </c>
      <c r="AA48" s="21">
        <f t="shared" si="132"/>
        <v>4640</v>
      </c>
      <c r="AB48" s="21">
        <f t="shared" si="132"/>
        <v>4640</v>
      </c>
      <c r="AC48" s="21">
        <f t="shared" si="132"/>
        <v>4640</v>
      </c>
      <c r="AD48" s="21">
        <f t="shared" si="132"/>
        <v>4640</v>
      </c>
      <c r="AE48" s="21">
        <f t="shared" si="132"/>
        <v>4640</v>
      </c>
      <c r="AF48" s="21">
        <f t="shared" si="132"/>
        <v>4640</v>
      </c>
      <c r="AG48" s="21">
        <f t="shared" si="132"/>
        <v>4640</v>
      </c>
      <c r="AH48" s="21">
        <f t="shared" si="132"/>
        <v>4640</v>
      </c>
      <c r="AI48" s="21">
        <f t="shared" si="132"/>
        <v>4640</v>
      </c>
      <c r="AJ48" s="21">
        <f t="shared" si="132"/>
        <v>4640</v>
      </c>
      <c r="AK48" s="7" t="s">
        <v>129</v>
      </c>
      <c r="AL48" s="10"/>
      <c r="AM48" s="21"/>
      <c r="AN48" s="39">
        <f>AN46*AM47</f>
        <v>4640</v>
      </c>
      <c r="AO48" s="39">
        <f>AO46*AM47</f>
        <v>4640</v>
      </c>
      <c r="AP48" s="7" t="s">
        <v>129</v>
      </c>
      <c r="AQ48" s="10"/>
      <c r="AR48" s="21"/>
      <c r="AS48" s="21">
        <f aca="true" t="shared" si="133" ref="AS48:AX48">AS46*580</f>
        <v>4640</v>
      </c>
      <c r="AT48" s="21">
        <f t="shared" si="133"/>
        <v>4640</v>
      </c>
      <c r="AU48" s="21">
        <f t="shared" si="133"/>
        <v>4640</v>
      </c>
      <c r="AV48" s="21">
        <f t="shared" si="133"/>
        <v>4640</v>
      </c>
      <c r="AW48" s="21">
        <f t="shared" si="133"/>
        <v>4640</v>
      </c>
      <c r="AX48" s="21">
        <f t="shared" si="133"/>
        <v>4640</v>
      </c>
      <c r="AY48" s="7" t="s">
        <v>129</v>
      </c>
      <c r="AZ48" s="10"/>
      <c r="BA48" s="21"/>
      <c r="BB48" s="21">
        <f aca="true" t="shared" si="134" ref="BB48:BZ48">BB46*580</f>
        <v>4640</v>
      </c>
      <c r="BC48" s="21">
        <f t="shared" si="134"/>
        <v>4640</v>
      </c>
      <c r="BD48" s="21">
        <f t="shared" si="134"/>
        <v>4640</v>
      </c>
      <c r="BE48" s="21">
        <f t="shared" si="134"/>
        <v>4640</v>
      </c>
      <c r="BF48" s="21">
        <f t="shared" si="134"/>
        <v>4640</v>
      </c>
      <c r="BG48" s="21">
        <f t="shared" si="134"/>
        <v>4640</v>
      </c>
      <c r="BH48" s="21">
        <f t="shared" si="134"/>
        <v>4640</v>
      </c>
      <c r="BI48" s="21">
        <f t="shared" si="134"/>
        <v>4640</v>
      </c>
      <c r="BJ48" s="21">
        <f t="shared" si="134"/>
        <v>4640</v>
      </c>
      <c r="BK48" s="21">
        <f t="shared" si="134"/>
        <v>4640</v>
      </c>
      <c r="BL48" s="21">
        <f t="shared" si="134"/>
        <v>4640</v>
      </c>
      <c r="BM48" s="21">
        <f t="shared" si="134"/>
        <v>4640</v>
      </c>
      <c r="BN48" s="21">
        <f t="shared" si="134"/>
        <v>4640</v>
      </c>
      <c r="BO48" s="21">
        <f t="shared" si="134"/>
        <v>4640</v>
      </c>
      <c r="BP48" s="21">
        <f t="shared" si="134"/>
        <v>4640</v>
      </c>
      <c r="BQ48" s="21">
        <f t="shared" si="134"/>
        <v>4640</v>
      </c>
      <c r="BR48" s="21">
        <f t="shared" si="134"/>
        <v>4640</v>
      </c>
      <c r="BS48" s="21">
        <f t="shared" si="134"/>
        <v>4640</v>
      </c>
      <c r="BT48" s="21">
        <f t="shared" si="134"/>
        <v>4640</v>
      </c>
      <c r="BU48" s="21">
        <f t="shared" si="134"/>
        <v>4640</v>
      </c>
      <c r="BV48" s="21">
        <f t="shared" si="134"/>
        <v>4640</v>
      </c>
      <c r="BW48" s="21">
        <f t="shared" si="134"/>
        <v>4640</v>
      </c>
      <c r="BX48" s="21">
        <f t="shared" si="134"/>
        <v>4640</v>
      </c>
      <c r="BY48" s="21">
        <f t="shared" si="134"/>
        <v>4640</v>
      </c>
      <c r="BZ48" s="21">
        <f t="shared" si="134"/>
        <v>4640</v>
      </c>
      <c r="CA48" s="7" t="s">
        <v>129</v>
      </c>
      <c r="CB48" s="21"/>
      <c r="CC48" s="21">
        <f aca="true" t="shared" si="135" ref="CC48:CL48">CC46*580</f>
        <v>4640</v>
      </c>
      <c r="CD48" s="21">
        <f t="shared" si="135"/>
        <v>4640</v>
      </c>
      <c r="CE48" s="21">
        <f t="shared" si="135"/>
        <v>4640</v>
      </c>
      <c r="CF48" s="21">
        <f t="shared" si="135"/>
        <v>4640</v>
      </c>
      <c r="CG48" s="21">
        <f t="shared" si="135"/>
        <v>4640</v>
      </c>
      <c r="CH48" s="21">
        <f t="shared" si="135"/>
        <v>4640</v>
      </c>
      <c r="CI48" s="21">
        <f t="shared" si="135"/>
        <v>4640</v>
      </c>
      <c r="CJ48" s="21">
        <f t="shared" si="135"/>
        <v>4640</v>
      </c>
      <c r="CK48" s="21">
        <f t="shared" si="135"/>
        <v>4640</v>
      </c>
      <c r="CL48" s="21">
        <f t="shared" si="135"/>
        <v>4640</v>
      </c>
      <c r="CM48" s="7" t="s">
        <v>129</v>
      </c>
      <c r="CN48" s="21"/>
      <c r="CO48" s="21">
        <f>CO46*580</f>
        <v>3480</v>
      </c>
      <c r="CP48" s="21">
        <f>CP46*580</f>
        <v>3480</v>
      </c>
      <c r="CQ48" s="21">
        <f>CQ46*580</f>
        <v>3480</v>
      </c>
      <c r="CR48" s="21">
        <f>CR46*580</f>
        <v>3480</v>
      </c>
      <c r="CS48" s="21">
        <f>CS46*580</f>
        <v>3480</v>
      </c>
      <c r="CT48" s="7" t="s">
        <v>129</v>
      </c>
      <c r="CU48" s="21"/>
      <c r="CV48" s="21"/>
      <c r="CW48" s="21">
        <f>CW46*580</f>
        <v>4640</v>
      </c>
      <c r="CX48" s="21">
        <f>CX46*580</f>
        <v>4640</v>
      </c>
      <c r="CY48" s="21">
        <f aca="true" t="shared" si="136" ref="CY48:DR48">CY46*580</f>
        <v>4640</v>
      </c>
      <c r="CZ48" s="21">
        <f t="shared" si="136"/>
        <v>4640</v>
      </c>
      <c r="DA48" s="21">
        <f t="shared" si="136"/>
        <v>4640</v>
      </c>
      <c r="DB48" s="21">
        <f t="shared" si="136"/>
        <v>4640</v>
      </c>
      <c r="DC48" s="21">
        <f t="shared" si="136"/>
        <v>5800</v>
      </c>
      <c r="DD48" s="21">
        <f t="shared" si="136"/>
        <v>4640</v>
      </c>
      <c r="DE48" s="21">
        <f t="shared" si="136"/>
        <v>4640</v>
      </c>
      <c r="DF48" s="21">
        <f t="shared" si="136"/>
        <v>4640</v>
      </c>
      <c r="DG48" s="21">
        <f t="shared" si="136"/>
        <v>4640</v>
      </c>
      <c r="DH48" s="21">
        <f t="shared" si="136"/>
        <v>4640</v>
      </c>
      <c r="DI48" s="21">
        <f t="shared" si="136"/>
        <v>4640</v>
      </c>
      <c r="DJ48" s="21">
        <f t="shared" si="136"/>
        <v>5800</v>
      </c>
      <c r="DK48" s="21">
        <f t="shared" si="136"/>
        <v>4640</v>
      </c>
      <c r="DL48" s="21">
        <f t="shared" si="136"/>
        <v>4640</v>
      </c>
      <c r="DM48" s="21">
        <f t="shared" si="136"/>
        <v>4640</v>
      </c>
      <c r="DN48" s="21">
        <f t="shared" si="136"/>
        <v>4640</v>
      </c>
      <c r="DO48" s="21">
        <f t="shared" si="136"/>
        <v>4640</v>
      </c>
      <c r="DP48" s="21">
        <f t="shared" si="136"/>
        <v>4640</v>
      </c>
      <c r="DQ48" s="21">
        <f t="shared" si="136"/>
        <v>4640</v>
      </c>
      <c r="DR48" s="21">
        <f t="shared" si="136"/>
        <v>4640</v>
      </c>
      <c r="DS48" s="7" t="s">
        <v>129</v>
      </c>
      <c r="DT48" s="21"/>
      <c r="DU48" s="21"/>
      <c r="DV48" s="21">
        <f>DV46*580</f>
        <v>4640</v>
      </c>
      <c r="DW48" s="7" t="s">
        <v>129</v>
      </c>
      <c r="DX48" s="21"/>
      <c r="DY48" s="21">
        <f>DY46*580</f>
        <v>4640</v>
      </c>
      <c r="DZ48" s="7" t="s">
        <v>129</v>
      </c>
      <c r="EA48" s="19"/>
      <c r="EB48" s="21"/>
      <c r="EC48" s="21">
        <f>EC46*580</f>
        <v>4640</v>
      </c>
      <c r="ED48" s="7" t="s">
        <v>129</v>
      </c>
      <c r="EE48" s="19"/>
      <c r="EF48" s="21"/>
      <c r="EG48" s="21">
        <f>EG46*580</f>
        <v>4640</v>
      </c>
      <c r="EH48" s="7" t="s">
        <v>129</v>
      </c>
      <c r="EI48" s="19"/>
      <c r="EJ48" s="21"/>
      <c r="EK48" s="21">
        <f>EK46*580</f>
        <v>4640</v>
      </c>
      <c r="EL48" s="7" t="s">
        <v>129</v>
      </c>
      <c r="EM48" s="21"/>
      <c r="EN48" s="21">
        <f aca="true" t="shared" si="137" ref="EN48:EX48">EN46*580</f>
        <v>4640</v>
      </c>
      <c r="EO48" s="21">
        <f t="shared" si="137"/>
        <v>4640</v>
      </c>
      <c r="EP48" s="21">
        <f t="shared" si="137"/>
        <v>4640</v>
      </c>
      <c r="EQ48" s="21">
        <f t="shared" si="137"/>
        <v>4640</v>
      </c>
      <c r="ER48" s="21">
        <f t="shared" si="137"/>
        <v>4640</v>
      </c>
      <c r="ES48" s="21">
        <f t="shared" si="137"/>
        <v>6960</v>
      </c>
      <c r="ET48" s="21">
        <f t="shared" si="137"/>
        <v>4640</v>
      </c>
      <c r="EU48" s="21">
        <f t="shared" si="137"/>
        <v>4640</v>
      </c>
      <c r="EV48" s="21">
        <f t="shared" si="137"/>
        <v>4640</v>
      </c>
      <c r="EW48" s="21">
        <f t="shared" si="137"/>
        <v>4640</v>
      </c>
      <c r="EX48" s="21">
        <f t="shared" si="137"/>
        <v>4640</v>
      </c>
      <c r="EY48" s="7" t="s">
        <v>129</v>
      </c>
      <c r="EZ48" s="21"/>
      <c r="FA48" s="21">
        <f aca="true" t="shared" si="138" ref="FA48:FI48">FA46*580</f>
        <v>4640</v>
      </c>
      <c r="FB48" s="21">
        <f t="shared" si="138"/>
        <v>4640</v>
      </c>
      <c r="FC48" s="21">
        <f t="shared" si="138"/>
        <v>4640</v>
      </c>
      <c r="FD48" s="21">
        <f t="shared" si="138"/>
        <v>4640</v>
      </c>
      <c r="FE48" s="21">
        <f t="shared" si="138"/>
        <v>4640</v>
      </c>
      <c r="FF48" s="21">
        <f t="shared" si="138"/>
        <v>4640</v>
      </c>
      <c r="FG48" s="21">
        <f t="shared" si="138"/>
        <v>4640</v>
      </c>
      <c r="FH48" s="21">
        <f t="shared" si="138"/>
        <v>4640</v>
      </c>
      <c r="FI48" s="21">
        <f t="shared" si="138"/>
        <v>4640</v>
      </c>
    </row>
    <row r="49" spans="1:165" ht="12.75">
      <c r="A49" s="61"/>
      <c r="B49" s="62"/>
      <c r="C49" s="62"/>
      <c r="D49" s="62"/>
      <c r="E49" s="62"/>
      <c r="F49" s="63"/>
      <c r="G49" s="7" t="s">
        <v>130</v>
      </c>
      <c r="H49" s="10"/>
      <c r="I49" s="21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7" t="s">
        <v>130</v>
      </c>
      <c r="AL49" s="10"/>
      <c r="AM49" s="21"/>
      <c r="AN49" s="39"/>
      <c r="AO49" s="39"/>
      <c r="AP49" s="7" t="s">
        <v>130</v>
      </c>
      <c r="AQ49" s="10"/>
      <c r="AR49" s="21"/>
      <c r="AS49" s="24"/>
      <c r="AT49" s="24"/>
      <c r="AU49" s="24"/>
      <c r="AV49" s="24"/>
      <c r="AW49" s="24"/>
      <c r="AX49" s="24"/>
      <c r="AY49" s="7" t="s">
        <v>130</v>
      </c>
      <c r="AZ49" s="10"/>
      <c r="BA49" s="21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7" t="s">
        <v>130</v>
      </c>
      <c r="CB49" s="21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7" t="s">
        <v>130</v>
      </c>
      <c r="CN49" s="21"/>
      <c r="CO49" s="24"/>
      <c r="CP49" s="24"/>
      <c r="CQ49" s="24"/>
      <c r="CR49" s="24"/>
      <c r="CS49" s="24"/>
      <c r="CT49" s="7" t="s">
        <v>130</v>
      </c>
      <c r="CU49" s="21"/>
      <c r="CV49" s="21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7" t="s">
        <v>130</v>
      </c>
      <c r="DT49" s="21"/>
      <c r="DU49" s="21"/>
      <c r="DV49" s="24"/>
      <c r="DW49" s="7" t="s">
        <v>130</v>
      </c>
      <c r="DX49" s="21"/>
      <c r="DY49" s="24"/>
      <c r="DZ49" s="7" t="s">
        <v>130</v>
      </c>
      <c r="EA49" s="19"/>
      <c r="EB49" s="21"/>
      <c r="EC49" s="24"/>
      <c r="ED49" s="7" t="s">
        <v>130</v>
      </c>
      <c r="EE49" s="19"/>
      <c r="EF49" s="21"/>
      <c r="EG49" s="24"/>
      <c r="EH49" s="7" t="s">
        <v>130</v>
      </c>
      <c r="EI49" s="19"/>
      <c r="EJ49" s="21"/>
      <c r="EK49" s="24"/>
      <c r="EL49" s="7" t="s">
        <v>130</v>
      </c>
      <c r="EM49" s="21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7" t="s">
        <v>130</v>
      </c>
      <c r="EZ49" s="21"/>
      <c r="FA49" s="24"/>
      <c r="FB49" s="24"/>
      <c r="FC49" s="24"/>
      <c r="FD49" s="24"/>
      <c r="FE49" s="24"/>
      <c r="FF49" s="24"/>
      <c r="FG49" s="24"/>
      <c r="FH49" s="24"/>
      <c r="FI49" s="24"/>
    </row>
    <row r="50" spans="1:165" ht="12.75">
      <c r="A50" s="55" t="s">
        <v>144</v>
      </c>
      <c r="B50" s="56"/>
      <c r="C50" s="56"/>
      <c r="D50" s="56"/>
      <c r="E50" s="56"/>
      <c r="F50" s="57"/>
      <c r="G50" s="7" t="s">
        <v>133</v>
      </c>
      <c r="H50" s="10"/>
      <c r="I50" s="21"/>
      <c r="J50" s="21">
        <v>9</v>
      </c>
      <c r="K50" s="21">
        <v>9</v>
      </c>
      <c r="L50" s="21">
        <v>9</v>
      </c>
      <c r="M50" s="21">
        <v>9</v>
      </c>
      <c r="N50" s="21">
        <v>9</v>
      </c>
      <c r="O50" s="21">
        <v>9</v>
      </c>
      <c r="P50" s="21">
        <v>9</v>
      </c>
      <c r="Q50" s="21">
        <v>9</v>
      </c>
      <c r="R50" s="21">
        <v>9</v>
      </c>
      <c r="S50" s="21">
        <v>9</v>
      </c>
      <c r="T50" s="21">
        <v>9</v>
      </c>
      <c r="U50" s="21">
        <v>9</v>
      </c>
      <c r="V50" s="21">
        <v>9</v>
      </c>
      <c r="W50" s="21">
        <v>9</v>
      </c>
      <c r="X50" s="21">
        <v>9</v>
      </c>
      <c r="Y50" s="21">
        <v>9</v>
      </c>
      <c r="Z50" s="21">
        <v>9</v>
      </c>
      <c r="AA50" s="21">
        <v>9</v>
      </c>
      <c r="AB50" s="21">
        <v>9</v>
      </c>
      <c r="AC50" s="21">
        <v>9</v>
      </c>
      <c r="AD50" s="21">
        <v>9</v>
      </c>
      <c r="AE50" s="21">
        <v>9</v>
      </c>
      <c r="AF50" s="21">
        <v>9</v>
      </c>
      <c r="AG50" s="21">
        <v>9</v>
      </c>
      <c r="AH50" s="21">
        <v>9</v>
      </c>
      <c r="AI50" s="21">
        <v>9</v>
      </c>
      <c r="AJ50" s="21">
        <v>9</v>
      </c>
      <c r="AK50" s="7" t="s">
        <v>133</v>
      </c>
      <c r="AL50" s="10"/>
      <c r="AM50" s="21"/>
      <c r="AN50" s="21">
        <v>9</v>
      </c>
      <c r="AO50" s="21">
        <v>9</v>
      </c>
      <c r="AP50" s="7" t="s">
        <v>133</v>
      </c>
      <c r="AQ50" s="10"/>
      <c r="AR50" s="21"/>
      <c r="AS50" s="21">
        <v>9</v>
      </c>
      <c r="AT50" s="21">
        <v>9</v>
      </c>
      <c r="AU50" s="21">
        <v>9</v>
      </c>
      <c r="AV50" s="21">
        <v>9</v>
      </c>
      <c r="AW50" s="21">
        <v>9</v>
      </c>
      <c r="AX50" s="21">
        <v>9</v>
      </c>
      <c r="AY50" s="7" t="s">
        <v>133</v>
      </c>
      <c r="AZ50" s="10"/>
      <c r="BA50" s="21"/>
      <c r="BB50" s="21">
        <v>9</v>
      </c>
      <c r="BC50" s="21">
        <v>9</v>
      </c>
      <c r="BD50" s="21">
        <v>9</v>
      </c>
      <c r="BE50" s="21">
        <v>9</v>
      </c>
      <c r="BF50" s="21">
        <v>9</v>
      </c>
      <c r="BG50" s="21">
        <v>9</v>
      </c>
      <c r="BH50" s="21">
        <v>9</v>
      </c>
      <c r="BI50" s="21">
        <v>9</v>
      </c>
      <c r="BJ50" s="21">
        <v>9</v>
      </c>
      <c r="BK50" s="21">
        <v>9</v>
      </c>
      <c r="BL50" s="21">
        <v>9</v>
      </c>
      <c r="BM50" s="21">
        <v>9</v>
      </c>
      <c r="BN50" s="21">
        <v>9</v>
      </c>
      <c r="BO50" s="21">
        <v>9</v>
      </c>
      <c r="BP50" s="21">
        <v>9</v>
      </c>
      <c r="BQ50" s="21">
        <v>9</v>
      </c>
      <c r="BR50" s="21">
        <v>9</v>
      </c>
      <c r="BS50" s="21">
        <v>9</v>
      </c>
      <c r="BT50" s="21">
        <v>12</v>
      </c>
      <c r="BU50" s="21">
        <v>9</v>
      </c>
      <c r="BV50" s="21">
        <v>9</v>
      </c>
      <c r="BW50" s="21">
        <v>9</v>
      </c>
      <c r="BX50" s="21">
        <v>9</v>
      </c>
      <c r="BY50" s="21">
        <v>9</v>
      </c>
      <c r="BZ50" s="21">
        <v>8</v>
      </c>
      <c r="CA50" s="7" t="s">
        <v>133</v>
      </c>
      <c r="CB50" s="21"/>
      <c r="CC50" s="21">
        <v>9</v>
      </c>
      <c r="CD50" s="21">
        <v>9</v>
      </c>
      <c r="CE50" s="21">
        <v>9</v>
      </c>
      <c r="CF50" s="21">
        <v>9</v>
      </c>
      <c r="CG50" s="21">
        <v>9</v>
      </c>
      <c r="CH50" s="21">
        <v>9</v>
      </c>
      <c r="CI50" s="21">
        <v>9</v>
      </c>
      <c r="CJ50" s="21">
        <v>9</v>
      </c>
      <c r="CK50" s="21">
        <v>9</v>
      </c>
      <c r="CL50" s="21">
        <v>9</v>
      </c>
      <c r="CM50" s="7" t="s">
        <v>133</v>
      </c>
      <c r="CN50" s="21"/>
      <c r="CO50" s="21">
        <v>4</v>
      </c>
      <c r="CP50" s="21">
        <v>4</v>
      </c>
      <c r="CQ50" s="21">
        <v>4</v>
      </c>
      <c r="CR50" s="21">
        <v>4</v>
      </c>
      <c r="CS50" s="21">
        <v>4</v>
      </c>
      <c r="CT50" s="7" t="s">
        <v>133</v>
      </c>
      <c r="CU50" s="21"/>
      <c r="CV50" s="21"/>
      <c r="CW50" s="21">
        <v>9</v>
      </c>
      <c r="CX50" s="21">
        <v>9</v>
      </c>
      <c r="CY50" s="21">
        <v>9</v>
      </c>
      <c r="CZ50" s="21">
        <v>9</v>
      </c>
      <c r="DA50" s="21">
        <v>9</v>
      </c>
      <c r="DB50" s="21">
        <v>9</v>
      </c>
      <c r="DC50" s="21">
        <v>9</v>
      </c>
      <c r="DD50" s="21">
        <v>9</v>
      </c>
      <c r="DE50" s="21">
        <v>9</v>
      </c>
      <c r="DF50" s="21">
        <v>9</v>
      </c>
      <c r="DG50" s="21">
        <v>9</v>
      </c>
      <c r="DH50" s="21">
        <v>9</v>
      </c>
      <c r="DI50" s="21">
        <v>9</v>
      </c>
      <c r="DJ50" s="21">
        <v>15</v>
      </c>
      <c r="DK50" s="21">
        <v>9</v>
      </c>
      <c r="DL50" s="21">
        <v>9</v>
      </c>
      <c r="DM50" s="21">
        <v>9</v>
      </c>
      <c r="DN50" s="21">
        <v>9</v>
      </c>
      <c r="DO50" s="21">
        <v>9</v>
      </c>
      <c r="DP50" s="21">
        <v>9</v>
      </c>
      <c r="DQ50" s="21">
        <v>9</v>
      </c>
      <c r="DR50" s="21">
        <v>9</v>
      </c>
      <c r="DS50" s="7" t="s">
        <v>133</v>
      </c>
      <c r="DT50" s="21"/>
      <c r="DU50" s="21"/>
      <c r="DV50" s="21">
        <v>9</v>
      </c>
      <c r="DW50" s="7" t="s">
        <v>133</v>
      </c>
      <c r="DX50" s="21"/>
      <c r="DY50" s="21">
        <v>9</v>
      </c>
      <c r="DZ50" s="7" t="s">
        <v>133</v>
      </c>
      <c r="EA50" s="19"/>
      <c r="EB50" s="21"/>
      <c r="EC50" s="21">
        <v>9</v>
      </c>
      <c r="ED50" s="7" t="s">
        <v>133</v>
      </c>
      <c r="EE50" s="19"/>
      <c r="EF50" s="21"/>
      <c r="EG50" s="21">
        <v>9</v>
      </c>
      <c r="EH50" s="7" t="s">
        <v>133</v>
      </c>
      <c r="EI50" s="19"/>
      <c r="EJ50" s="21"/>
      <c r="EK50" s="21">
        <v>9</v>
      </c>
      <c r="EL50" s="7" t="s">
        <v>133</v>
      </c>
      <c r="EM50" s="21"/>
      <c r="EN50" s="21">
        <v>9</v>
      </c>
      <c r="EO50" s="21">
        <v>9</v>
      </c>
      <c r="EP50" s="21">
        <v>9</v>
      </c>
      <c r="EQ50" s="21">
        <v>9</v>
      </c>
      <c r="ER50" s="21">
        <v>20</v>
      </c>
      <c r="ES50" s="21">
        <v>30</v>
      </c>
      <c r="ET50" s="21">
        <v>9</v>
      </c>
      <c r="EU50" s="21">
        <v>9</v>
      </c>
      <c r="EV50" s="21">
        <v>9</v>
      </c>
      <c r="EW50" s="21">
        <v>9</v>
      </c>
      <c r="EX50" s="21">
        <v>9</v>
      </c>
      <c r="EY50" s="7" t="s">
        <v>133</v>
      </c>
      <c r="EZ50" s="21"/>
      <c r="FA50" s="21">
        <v>9</v>
      </c>
      <c r="FB50" s="21">
        <v>9</v>
      </c>
      <c r="FC50" s="21">
        <v>9</v>
      </c>
      <c r="FD50" s="21">
        <v>9</v>
      </c>
      <c r="FE50" s="21">
        <v>9</v>
      </c>
      <c r="FF50" s="21">
        <v>9</v>
      </c>
      <c r="FG50" s="21">
        <v>9</v>
      </c>
      <c r="FH50" s="21">
        <v>9</v>
      </c>
      <c r="FI50" s="21">
        <v>9</v>
      </c>
    </row>
    <row r="51" spans="1:165" ht="12.75">
      <c r="A51" s="58"/>
      <c r="B51" s="59"/>
      <c r="C51" s="59"/>
      <c r="D51" s="59"/>
      <c r="E51" s="59"/>
      <c r="F51" s="60"/>
      <c r="G51" s="7" t="s">
        <v>127</v>
      </c>
      <c r="H51" s="10"/>
      <c r="I51" s="21">
        <v>877.16</v>
      </c>
      <c r="J51" s="21">
        <f aca="true" t="shared" si="139" ref="J51:AJ51">J52/J60</f>
        <v>16.358143389970987</v>
      </c>
      <c r="K51" s="21">
        <f t="shared" si="139"/>
        <v>13.355506682456436</v>
      </c>
      <c r="L51" s="21">
        <f t="shared" si="139"/>
        <v>10.91145818935729</v>
      </c>
      <c r="M51" s="21">
        <f t="shared" si="139"/>
        <v>17.113461955343592</v>
      </c>
      <c r="N51" s="21">
        <f t="shared" si="139"/>
        <v>18.48814988290398</v>
      </c>
      <c r="O51" s="21">
        <f t="shared" si="139"/>
        <v>5.789834983498349</v>
      </c>
      <c r="P51" s="21">
        <f t="shared" si="139"/>
        <v>13.545710363761154</v>
      </c>
      <c r="Q51" s="21">
        <f t="shared" si="139"/>
        <v>13.59937984496124</v>
      </c>
      <c r="R51" s="21">
        <f t="shared" si="139"/>
        <v>14.296341905106843</v>
      </c>
      <c r="S51" s="21">
        <f t="shared" si="139"/>
        <v>13.987313961729269</v>
      </c>
      <c r="T51" s="21">
        <f t="shared" si="139"/>
        <v>13.085430134261562</v>
      </c>
      <c r="U51" s="21">
        <f t="shared" si="139"/>
        <v>22.81630057803468</v>
      </c>
      <c r="V51" s="21">
        <f t="shared" si="139"/>
        <v>9.758269468479604</v>
      </c>
      <c r="W51" s="21">
        <f t="shared" si="139"/>
        <v>18.77840152235966</v>
      </c>
      <c r="X51" s="21">
        <f t="shared" si="139"/>
        <v>8.90919760749351</v>
      </c>
      <c r="Y51" s="21">
        <f t="shared" si="139"/>
        <v>12.65337393813111</v>
      </c>
      <c r="Z51" s="21">
        <f t="shared" si="139"/>
        <v>12.649319019387917</v>
      </c>
      <c r="AA51" s="21">
        <f t="shared" si="139"/>
        <v>13.61345059493016</v>
      </c>
      <c r="AB51" s="21">
        <f t="shared" si="139"/>
        <v>16.980942138094214</v>
      </c>
      <c r="AC51" s="21">
        <f t="shared" si="139"/>
        <v>12.471469194312796</v>
      </c>
      <c r="AD51" s="21">
        <f t="shared" si="139"/>
        <v>15.09453154875717</v>
      </c>
      <c r="AE51" s="21">
        <f t="shared" si="139"/>
        <v>10.839544143896745</v>
      </c>
      <c r="AF51" s="21">
        <f t="shared" si="139"/>
        <v>16.026065773447016</v>
      </c>
      <c r="AG51" s="21">
        <f t="shared" si="139"/>
        <v>14.02209591474245</v>
      </c>
      <c r="AH51" s="21">
        <f t="shared" si="139"/>
        <v>18.410541044776117</v>
      </c>
      <c r="AI51" s="21">
        <f t="shared" si="139"/>
        <v>17.25937909925667</v>
      </c>
      <c r="AJ51" s="21">
        <f t="shared" si="139"/>
        <v>15.635650623885917</v>
      </c>
      <c r="AK51" s="7" t="s">
        <v>127</v>
      </c>
      <c r="AL51" s="10"/>
      <c r="AM51" s="21">
        <v>877.16</v>
      </c>
      <c r="AN51" s="39">
        <f>AN52/AN60</f>
        <v>15.296337919007943</v>
      </c>
      <c r="AO51" s="39">
        <f>AO52/AO60</f>
        <v>17.169290996085252</v>
      </c>
      <c r="AP51" s="7" t="s">
        <v>127</v>
      </c>
      <c r="AQ51" s="10"/>
      <c r="AR51" s="21">
        <v>877.16</v>
      </c>
      <c r="AS51" s="21">
        <f aca="true" t="shared" si="140" ref="AS51:AX51">AS52/AS60</f>
        <v>17.316165825839</v>
      </c>
      <c r="AT51" s="21">
        <f t="shared" si="140"/>
        <v>17.373327464788733</v>
      </c>
      <c r="AU51" s="21">
        <f t="shared" si="140"/>
        <v>16.94813224559897</v>
      </c>
      <c r="AV51" s="21">
        <f t="shared" si="140"/>
        <v>16.693677310213577</v>
      </c>
      <c r="AW51" s="21">
        <f t="shared" si="140"/>
        <v>17.251835664335662</v>
      </c>
      <c r="AX51" s="21">
        <f t="shared" si="140"/>
        <v>17.057994814174588</v>
      </c>
      <c r="AY51" s="7" t="s">
        <v>127</v>
      </c>
      <c r="AZ51" s="10"/>
      <c r="BA51" s="21">
        <v>877.16</v>
      </c>
      <c r="BB51" s="21">
        <f aca="true" t="shared" si="141" ref="BB51:BZ51">BB52/BB60</f>
        <v>17.316165825839</v>
      </c>
      <c r="BC51" s="21">
        <f t="shared" si="141"/>
        <v>17.083834667820817</v>
      </c>
      <c r="BD51" s="21">
        <f t="shared" si="141"/>
        <v>16.944494526722472</v>
      </c>
      <c r="BE51" s="21">
        <f t="shared" si="141"/>
        <v>15.26380510440835</v>
      </c>
      <c r="BF51" s="21">
        <f t="shared" si="141"/>
        <v>15.028440890919475</v>
      </c>
      <c r="BG51" s="21">
        <f t="shared" si="141"/>
        <v>14.004683342203299</v>
      </c>
      <c r="BH51" s="21">
        <f t="shared" si="141"/>
        <v>16.38870666389869</v>
      </c>
      <c r="BI51" s="21">
        <f t="shared" si="141"/>
        <v>9.004722253906694</v>
      </c>
      <c r="BJ51" s="21">
        <f t="shared" si="141"/>
        <v>16.619873684210525</v>
      </c>
      <c r="BK51" s="21">
        <f t="shared" si="141"/>
        <v>10.973644703919932</v>
      </c>
      <c r="BL51" s="21">
        <f t="shared" si="141"/>
        <v>17.316165825839</v>
      </c>
      <c r="BM51" s="21">
        <f t="shared" si="141"/>
        <v>16.26043254376931</v>
      </c>
      <c r="BN51" s="21">
        <f t="shared" si="141"/>
        <v>13.7080048619552</v>
      </c>
      <c r="BO51" s="21">
        <f t="shared" si="141"/>
        <v>18.406248542783867</v>
      </c>
      <c r="BP51" s="21">
        <f t="shared" si="141"/>
        <v>10.848481517108697</v>
      </c>
      <c r="BQ51" s="21">
        <f t="shared" si="141"/>
        <v>18.818688915375446</v>
      </c>
      <c r="BR51" s="21">
        <f t="shared" si="141"/>
        <v>17.49654255319149</v>
      </c>
      <c r="BS51" s="21">
        <f t="shared" si="141"/>
        <v>15.005588291199391</v>
      </c>
      <c r="BT51" s="21">
        <f t="shared" si="141"/>
        <v>10.802463054187193</v>
      </c>
      <c r="BU51" s="21">
        <f t="shared" si="141"/>
        <v>13.891325004399086</v>
      </c>
      <c r="BV51" s="21">
        <f t="shared" si="141"/>
        <v>11.8910076818798</v>
      </c>
      <c r="BW51" s="21">
        <f t="shared" si="141"/>
        <v>13.19478522480361</v>
      </c>
      <c r="BX51" s="21">
        <f t="shared" si="141"/>
        <v>14.855927738050433</v>
      </c>
      <c r="BY51" s="21">
        <f t="shared" si="141"/>
        <v>9.818955223880597</v>
      </c>
      <c r="BZ51" s="21">
        <f t="shared" si="141"/>
        <v>16.640455299976285</v>
      </c>
      <c r="CA51" s="7" t="s">
        <v>127</v>
      </c>
      <c r="CB51" s="21">
        <v>877.16</v>
      </c>
      <c r="CC51" s="21">
        <f aca="true" t="shared" si="142" ref="CC51:CL51">CC52/CC60</f>
        <v>16.915448896507392</v>
      </c>
      <c r="CD51" s="21">
        <f t="shared" si="142"/>
        <v>15.284491771539205</v>
      </c>
      <c r="CE51" s="21">
        <f t="shared" si="142"/>
        <v>15.27266395821242</v>
      </c>
      <c r="CF51" s="21">
        <f t="shared" si="142"/>
        <v>15.370794392523363</v>
      </c>
      <c r="CG51" s="21">
        <f t="shared" si="142"/>
        <v>16.707809523809523</v>
      </c>
      <c r="CH51" s="21">
        <f t="shared" si="142"/>
        <v>16.553659048018453</v>
      </c>
      <c r="CI51" s="21">
        <f t="shared" si="142"/>
        <v>16.358143389970987</v>
      </c>
      <c r="CJ51" s="21">
        <f t="shared" si="142"/>
        <v>16.467334167709637</v>
      </c>
      <c r="CK51" s="21">
        <f t="shared" si="142"/>
        <v>17.065369649805447</v>
      </c>
      <c r="CL51" s="21">
        <f t="shared" si="142"/>
        <v>17.06168143505511</v>
      </c>
      <c r="CM51" s="7" t="s">
        <v>127</v>
      </c>
      <c r="CN51" s="21">
        <v>877.16</v>
      </c>
      <c r="CO51" s="21">
        <f>CO52/CO60</f>
        <v>0.9393697625230918</v>
      </c>
      <c r="CP51" s="21">
        <f>CP52/CP60</f>
        <v>0.927524584963519</v>
      </c>
      <c r="CQ51" s="21">
        <f>CQ52/CQ60</f>
        <v>1.2416887850798033</v>
      </c>
      <c r="CR51" s="21">
        <f>CR52/CR60</f>
        <v>0.9689966582893755</v>
      </c>
      <c r="CS51" s="21">
        <f>CS52/CS60</f>
        <v>3.1856183039767565</v>
      </c>
      <c r="CT51" s="7" t="s">
        <v>127</v>
      </c>
      <c r="CU51" s="21">
        <v>877.16</v>
      </c>
      <c r="CV51" s="21">
        <v>877.16</v>
      </c>
      <c r="CW51" s="21">
        <f aca="true" t="shared" si="143" ref="CW51:DR51">CW52/CW60</f>
        <v>14.165512291404989</v>
      </c>
      <c r="CX51" s="21">
        <f t="shared" si="143"/>
        <v>16.676045627376425</v>
      </c>
      <c r="CY51" s="21">
        <f t="shared" si="143"/>
        <v>16.193723076923074</v>
      </c>
      <c r="CZ51" s="21">
        <f t="shared" si="143"/>
        <v>16.45017712023338</v>
      </c>
      <c r="DA51" s="21">
        <f t="shared" si="143"/>
        <v>14.51984550303476</v>
      </c>
      <c r="DB51" s="21">
        <f t="shared" si="143"/>
        <v>15.27266395821242</v>
      </c>
      <c r="DC51" s="21">
        <f t="shared" si="143"/>
        <v>13.45108195604021</v>
      </c>
      <c r="DD51" s="21">
        <f t="shared" si="143"/>
        <v>18.05268694260233</v>
      </c>
      <c r="DE51" s="21">
        <f t="shared" si="143"/>
        <v>13.876674283705396</v>
      </c>
      <c r="DF51" s="21">
        <f t="shared" si="143"/>
        <v>18.308070500927645</v>
      </c>
      <c r="DG51" s="21">
        <f t="shared" si="143"/>
        <v>16.839675767918088</v>
      </c>
      <c r="DH51" s="21">
        <f t="shared" si="143"/>
        <v>15.626365795724466</v>
      </c>
      <c r="DI51" s="21">
        <f t="shared" si="143"/>
        <v>15.503613511390416</v>
      </c>
      <c r="DJ51" s="21">
        <f t="shared" si="143"/>
        <v>21.594288527818808</v>
      </c>
      <c r="DK51" s="21">
        <f t="shared" si="143"/>
        <v>14.278241996744438</v>
      </c>
      <c r="DL51" s="21">
        <f t="shared" si="143"/>
        <v>15.666679896804922</v>
      </c>
      <c r="DM51" s="21">
        <f t="shared" si="143"/>
        <v>15.019863013698629</v>
      </c>
      <c r="DN51" s="21">
        <f t="shared" si="143"/>
        <v>15.586258637709772</v>
      </c>
      <c r="DO51" s="21">
        <f t="shared" si="143"/>
        <v>15.855472986543482</v>
      </c>
      <c r="DP51" s="21">
        <f t="shared" si="143"/>
        <v>15.299302325581394</v>
      </c>
      <c r="DQ51" s="21">
        <f t="shared" si="143"/>
        <v>15.228472222222223</v>
      </c>
      <c r="DR51" s="21">
        <f t="shared" si="143"/>
        <v>14.382291856440153</v>
      </c>
      <c r="DS51" s="7" t="s">
        <v>127</v>
      </c>
      <c r="DT51" s="21">
        <v>877.16</v>
      </c>
      <c r="DU51" s="21">
        <v>877.16</v>
      </c>
      <c r="DV51" s="21">
        <f>DV52/DV60</f>
        <v>22.789953810623558</v>
      </c>
      <c r="DW51" s="7" t="s">
        <v>127</v>
      </c>
      <c r="DX51" s="21">
        <v>877.16</v>
      </c>
      <c r="DY51" s="21">
        <f>DY52/DY60</f>
        <v>15.660464193612377</v>
      </c>
      <c r="DZ51" s="7" t="s">
        <v>127</v>
      </c>
      <c r="EA51" s="19"/>
      <c r="EB51" s="21">
        <v>877.16</v>
      </c>
      <c r="EC51" s="21">
        <f>EC52/EC60</f>
        <v>16.114390691977956</v>
      </c>
      <c r="ED51" s="7" t="s">
        <v>127</v>
      </c>
      <c r="EE51" s="19"/>
      <c r="EF51" s="21">
        <v>877.16</v>
      </c>
      <c r="EG51" s="21">
        <f>EG52/EG60</f>
        <v>17.050626349892006</v>
      </c>
      <c r="EH51" s="7" t="s">
        <v>127</v>
      </c>
      <c r="EI51" s="19"/>
      <c r="EJ51" s="21">
        <v>877.16</v>
      </c>
      <c r="EK51" s="21">
        <f>EK52/EK60</f>
        <v>18.986147186147186</v>
      </c>
      <c r="EL51" s="7" t="s">
        <v>127</v>
      </c>
      <c r="EM51" s="21">
        <v>877.16</v>
      </c>
      <c r="EN51" s="21">
        <f aca="true" t="shared" si="144" ref="EN51:EX51">EN52/EN60</f>
        <v>13.97246017699115</v>
      </c>
      <c r="EO51" s="21">
        <f t="shared" si="144"/>
        <v>13.94531001589825</v>
      </c>
      <c r="EP51" s="21">
        <f t="shared" si="144"/>
        <v>20.69315858453473</v>
      </c>
      <c r="EQ51" s="21">
        <f t="shared" si="144"/>
        <v>17.72040404040404</v>
      </c>
      <c r="ER51" s="21">
        <f t="shared" si="144"/>
        <v>31.637871956717763</v>
      </c>
      <c r="ES51" s="21">
        <f t="shared" si="144"/>
        <v>26.470978774771147</v>
      </c>
      <c r="ET51" s="21">
        <f t="shared" si="144"/>
        <v>17.621517857142855</v>
      </c>
      <c r="EU51" s="21">
        <f t="shared" si="144"/>
        <v>15.07147766323024</v>
      </c>
      <c r="EV51" s="21">
        <f t="shared" si="144"/>
        <v>13.96998761281189</v>
      </c>
      <c r="EW51" s="21">
        <f t="shared" si="144"/>
        <v>12.434147109781067</v>
      </c>
      <c r="EX51" s="21">
        <f t="shared" si="144"/>
        <v>18.329324355700024</v>
      </c>
      <c r="EY51" s="7" t="s">
        <v>127</v>
      </c>
      <c r="EZ51" s="21">
        <v>877.16</v>
      </c>
      <c r="FA51" s="21">
        <f aca="true" t="shared" si="145" ref="FA51:FI51">FA52/FA60</f>
        <v>14.789134507306107</v>
      </c>
      <c r="FB51" s="21">
        <f t="shared" si="145"/>
        <v>13.974933616569304</v>
      </c>
      <c r="FC51" s="21">
        <f t="shared" si="145"/>
        <v>17.080138468195585</v>
      </c>
      <c r="FD51" s="21">
        <f t="shared" si="145"/>
        <v>13.259052737655358</v>
      </c>
      <c r="FE51" s="21">
        <f t="shared" si="145"/>
        <v>16.66196707471507</v>
      </c>
      <c r="FF51" s="21">
        <f t="shared" si="145"/>
        <v>17.37715166189742</v>
      </c>
      <c r="FG51" s="21">
        <f t="shared" si="145"/>
        <v>15.5647476340694</v>
      </c>
      <c r="FH51" s="21">
        <f t="shared" si="145"/>
        <v>14.99134067603494</v>
      </c>
      <c r="FI51" s="21">
        <f t="shared" si="145"/>
        <v>16.872066680914724</v>
      </c>
    </row>
    <row r="52" spans="1:165" ht="12.75">
      <c r="A52" s="58"/>
      <c r="B52" s="59"/>
      <c r="C52" s="59"/>
      <c r="D52" s="59"/>
      <c r="E52" s="59"/>
      <c r="F52" s="60"/>
      <c r="G52" s="7" t="s">
        <v>129</v>
      </c>
      <c r="H52" s="10">
        <v>0</v>
      </c>
      <c r="I52" s="21"/>
      <c r="J52" s="21">
        <f>J50*I51</f>
        <v>7894.44</v>
      </c>
      <c r="K52" s="21">
        <f>K50*I51</f>
        <v>7894.44</v>
      </c>
      <c r="L52" s="21">
        <f aca="true" t="shared" si="146" ref="L52:AJ52">L50*877.16</f>
        <v>7894.44</v>
      </c>
      <c r="M52" s="21">
        <f t="shared" si="146"/>
        <v>7894.44</v>
      </c>
      <c r="N52" s="21">
        <f t="shared" si="146"/>
        <v>7894.44</v>
      </c>
      <c r="O52" s="21">
        <f t="shared" si="146"/>
        <v>7894.44</v>
      </c>
      <c r="P52" s="21">
        <f t="shared" si="146"/>
        <v>7894.44</v>
      </c>
      <c r="Q52" s="21">
        <f t="shared" si="146"/>
        <v>7894.44</v>
      </c>
      <c r="R52" s="21">
        <f t="shared" si="146"/>
        <v>7894.44</v>
      </c>
      <c r="S52" s="21">
        <f t="shared" si="146"/>
        <v>7894.44</v>
      </c>
      <c r="T52" s="21">
        <f t="shared" si="146"/>
        <v>7894.44</v>
      </c>
      <c r="U52" s="21">
        <f t="shared" si="146"/>
        <v>7894.44</v>
      </c>
      <c r="V52" s="21">
        <f t="shared" si="146"/>
        <v>7894.44</v>
      </c>
      <c r="W52" s="21">
        <f t="shared" si="146"/>
        <v>7894.44</v>
      </c>
      <c r="X52" s="21">
        <f t="shared" si="146"/>
        <v>7894.44</v>
      </c>
      <c r="Y52" s="21">
        <f t="shared" si="146"/>
        <v>7894.44</v>
      </c>
      <c r="Z52" s="21">
        <f t="shared" si="146"/>
        <v>7894.44</v>
      </c>
      <c r="AA52" s="21">
        <f t="shared" si="146"/>
        <v>7894.44</v>
      </c>
      <c r="AB52" s="21">
        <f t="shared" si="146"/>
        <v>7894.44</v>
      </c>
      <c r="AC52" s="21">
        <f t="shared" si="146"/>
        <v>7894.44</v>
      </c>
      <c r="AD52" s="21">
        <f t="shared" si="146"/>
        <v>7894.44</v>
      </c>
      <c r="AE52" s="21">
        <f t="shared" si="146"/>
        <v>7894.44</v>
      </c>
      <c r="AF52" s="21">
        <f t="shared" si="146"/>
        <v>7894.44</v>
      </c>
      <c r="AG52" s="21">
        <f t="shared" si="146"/>
        <v>7894.44</v>
      </c>
      <c r="AH52" s="21">
        <f t="shared" si="146"/>
        <v>7894.44</v>
      </c>
      <c r="AI52" s="21">
        <f t="shared" si="146"/>
        <v>7894.44</v>
      </c>
      <c r="AJ52" s="21">
        <f t="shared" si="146"/>
        <v>7894.44</v>
      </c>
      <c r="AK52" s="7" t="s">
        <v>129</v>
      </c>
      <c r="AL52" s="10">
        <v>0</v>
      </c>
      <c r="AM52" s="21"/>
      <c r="AN52" s="39">
        <f>AN50*AM51</f>
        <v>7894.44</v>
      </c>
      <c r="AO52" s="39">
        <f>AO50*AM51</f>
        <v>7894.44</v>
      </c>
      <c r="AP52" s="7" t="s">
        <v>129</v>
      </c>
      <c r="AQ52" s="10">
        <v>0</v>
      </c>
      <c r="AR52" s="21"/>
      <c r="AS52" s="21">
        <f aca="true" t="shared" si="147" ref="AS52:AX52">AS50*877.16</f>
        <v>7894.44</v>
      </c>
      <c r="AT52" s="21">
        <f t="shared" si="147"/>
        <v>7894.44</v>
      </c>
      <c r="AU52" s="21">
        <f t="shared" si="147"/>
        <v>7894.44</v>
      </c>
      <c r="AV52" s="21">
        <f t="shared" si="147"/>
        <v>7894.44</v>
      </c>
      <c r="AW52" s="21">
        <f t="shared" si="147"/>
        <v>7894.44</v>
      </c>
      <c r="AX52" s="21">
        <f t="shared" si="147"/>
        <v>7894.44</v>
      </c>
      <c r="AY52" s="7" t="s">
        <v>129</v>
      </c>
      <c r="AZ52" s="10">
        <v>0</v>
      </c>
      <c r="BA52" s="21"/>
      <c r="BB52" s="21">
        <f aca="true" t="shared" si="148" ref="BB52:BZ52">BB50*877.16</f>
        <v>7894.44</v>
      </c>
      <c r="BC52" s="21">
        <f t="shared" si="148"/>
        <v>7894.44</v>
      </c>
      <c r="BD52" s="21">
        <f t="shared" si="148"/>
        <v>7894.44</v>
      </c>
      <c r="BE52" s="21">
        <f t="shared" si="148"/>
        <v>7894.44</v>
      </c>
      <c r="BF52" s="21">
        <f t="shared" si="148"/>
        <v>7894.44</v>
      </c>
      <c r="BG52" s="21">
        <f t="shared" si="148"/>
        <v>7894.44</v>
      </c>
      <c r="BH52" s="21">
        <f t="shared" si="148"/>
        <v>7894.44</v>
      </c>
      <c r="BI52" s="21">
        <f t="shared" si="148"/>
        <v>7894.44</v>
      </c>
      <c r="BJ52" s="21">
        <f t="shared" si="148"/>
        <v>7894.44</v>
      </c>
      <c r="BK52" s="21">
        <f t="shared" si="148"/>
        <v>7894.44</v>
      </c>
      <c r="BL52" s="21">
        <f t="shared" si="148"/>
        <v>7894.44</v>
      </c>
      <c r="BM52" s="21">
        <f t="shared" si="148"/>
        <v>7894.44</v>
      </c>
      <c r="BN52" s="21">
        <f t="shared" si="148"/>
        <v>7894.44</v>
      </c>
      <c r="BO52" s="21">
        <f t="shared" si="148"/>
        <v>7894.44</v>
      </c>
      <c r="BP52" s="21">
        <f t="shared" si="148"/>
        <v>7894.44</v>
      </c>
      <c r="BQ52" s="21">
        <f t="shared" si="148"/>
        <v>7894.44</v>
      </c>
      <c r="BR52" s="21">
        <f t="shared" si="148"/>
        <v>7894.44</v>
      </c>
      <c r="BS52" s="21">
        <f t="shared" si="148"/>
        <v>7894.44</v>
      </c>
      <c r="BT52" s="21">
        <f t="shared" si="148"/>
        <v>10525.92</v>
      </c>
      <c r="BU52" s="21">
        <f t="shared" si="148"/>
        <v>7894.44</v>
      </c>
      <c r="BV52" s="21">
        <f t="shared" si="148"/>
        <v>7894.44</v>
      </c>
      <c r="BW52" s="21">
        <f t="shared" si="148"/>
        <v>7894.44</v>
      </c>
      <c r="BX52" s="21">
        <f t="shared" si="148"/>
        <v>7894.44</v>
      </c>
      <c r="BY52" s="21">
        <f t="shared" si="148"/>
        <v>7894.44</v>
      </c>
      <c r="BZ52" s="21">
        <f t="shared" si="148"/>
        <v>7017.28</v>
      </c>
      <c r="CA52" s="7" t="s">
        <v>129</v>
      </c>
      <c r="CB52" s="21"/>
      <c r="CC52" s="21">
        <f aca="true" t="shared" si="149" ref="CC52:CL52">CC50*877.16</f>
        <v>7894.44</v>
      </c>
      <c r="CD52" s="21">
        <f t="shared" si="149"/>
        <v>7894.44</v>
      </c>
      <c r="CE52" s="21">
        <f t="shared" si="149"/>
        <v>7894.44</v>
      </c>
      <c r="CF52" s="21">
        <f t="shared" si="149"/>
        <v>7894.44</v>
      </c>
      <c r="CG52" s="21">
        <f t="shared" si="149"/>
        <v>7894.44</v>
      </c>
      <c r="CH52" s="21">
        <f t="shared" si="149"/>
        <v>7894.44</v>
      </c>
      <c r="CI52" s="21">
        <f t="shared" si="149"/>
        <v>7894.44</v>
      </c>
      <c r="CJ52" s="21">
        <f t="shared" si="149"/>
        <v>7894.44</v>
      </c>
      <c r="CK52" s="21">
        <f t="shared" si="149"/>
        <v>7894.44</v>
      </c>
      <c r="CL52" s="21">
        <f t="shared" si="149"/>
        <v>7894.44</v>
      </c>
      <c r="CM52" s="7" t="s">
        <v>129</v>
      </c>
      <c r="CN52" s="21"/>
      <c r="CO52" s="21">
        <f>CO50*877.16</f>
        <v>3508.64</v>
      </c>
      <c r="CP52" s="21">
        <f>CP50*877.16</f>
        <v>3508.64</v>
      </c>
      <c r="CQ52" s="21">
        <f>CQ50*877.16</f>
        <v>3508.64</v>
      </c>
      <c r="CR52" s="21">
        <f>CR50*877.16</f>
        <v>3508.64</v>
      </c>
      <c r="CS52" s="21">
        <f>CS50*877.16</f>
        <v>3508.64</v>
      </c>
      <c r="CT52" s="7" t="s">
        <v>129</v>
      </c>
      <c r="CU52" s="21"/>
      <c r="CV52" s="21"/>
      <c r="CW52" s="21">
        <f>CW50*877.16</f>
        <v>7894.44</v>
      </c>
      <c r="CX52" s="21">
        <f>CX50*877.16</f>
        <v>7894.44</v>
      </c>
      <c r="CY52" s="21">
        <f aca="true" t="shared" si="150" ref="CY52:DR52">CY50*877.16</f>
        <v>7894.44</v>
      </c>
      <c r="CZ52" s="21">
        <f t="shared" si="150"/>
        <v>7894.44</v>
      </c>
      <c r="DA52" s="21">
        <f t="shared" si="150"/>
        <v>7894.44</v>
      </c>
      <c r="DB52" s="21">
        <f t="shared" si="150"/>
        <v>7894.44</v>
      </c>
      <c r="DC52" s="21">
        <f t="shared" si="150"/>
        <v>7894.44</v>
      </c>
      <c r="DD52" s="21">
        <f t="shared" si="150"/>
        <v>7894.44</v>
      </c>
      <c r="DE52" s="21">
        <f t="shared" si="150"/>
        <v>7894.44</v>
      </c>
      <c r="DF52" s="21">
        <f t="shared" si="150"/>
        <v>7894.44</v>
      </c>
      <c r="DG52" s="21">
        <f t="shared" si="150"/>
        <v>7894.44</v>
      </c>
      <c r="DH52" s="21">
        <f t="shared" si="150"/>
        <v>7894.44</v>
      </c>
      <c r="DI52" s="21">
        <f t="shared" si="150"/>
        <v>7894.44</v>
      </c>
      <c r="DJ52" s="21">
        <f t="shared" si="150"/>
        <v>13157.4</v>
      </c>
      <c r="DK52" s="21">
        <f t="shared" si="150"/>
        <v>7894.44</v>
      </c>
      <c r="DL52" s="21">
        <f t="shared" si="150"/>
        <v>7894.44</v>
      </c>
      <c r="DM52" s="21">
        <f t="shared" si="150"/>
        <v>7894.44</v>
      </c>
      <c r="DN52" s="21">
        <f t="shared" si="150"/>
        <v>7894.44</v>
      </c>
      <c r="DO52" s="21">
        <f t="shared" si="150"/>
        <v>7894.44</v>
      </c>
      <c r="DP52" s="21">
        <f t="shared" si="150"/>
        <v>7894.44</v>
      </c>
      <c r="DQ52" s="21">
        <f t="shared" si="150"/>
        <v>7894.44</v>
      </c>
      <c r="DR52" s="21">
        <f t="shared" si="150"/>
        <v>7894.44</v>
      </c>
      <c r="DS52" s="7" t="s">
        <v>129</v>
      </c>
      <c r="DT52" s="21"/>
      <c r="DU52" s="21"/>
      <c r="DV52" s="21">
        <f>DV50*877.16</f>
        <v>7894.44</v>
      </c>
      <c r="DW52" s="7" t="s">
        <v>129</v>
      </c>
      <c r="DX52" s="21"/>
      <c r="DY52" s="21">
        <f>DY50*877.16</f>
        <v>7894.44</v>
      </c>
      <c r="DZ52" s="7" t="s">
        <v>129</v>
      </c>
      <c r="EA52" s="19">
        <v>0</v>
      </c>
      <c r="EB52" s="21"/>
      <c r="EC52" s="21">
        <f>EC50*877.16</f>
        <v>7894.44</v>
      </c>
      <c r="ED52" s="7" t="s">
        <v>129</v>
      </c>
      <c r="EE52" s="19"/>
      <c r="EF52" s="21"/>
      <c r="EG52" s="21">
        <f>EG50*877.16</f>
        <v>7894.44</v>
      </c>
      <c r="EH52" s="7" t="s">
        <v>129</v>
      </c>
      <c r="EI52" s="19"/>
      <c r="EJ52" s="21"/>
      <c r="EK52" s="21">
        <f>EK50*877.16</f>
        <v>7894.44</v>
      </c>
      <c r="EL52" s="7" t="s">
        <v>129</v>
      </c>
      <c r="EM52" s="21"/>
      <c r="EN52" s="21">
        <f aca="true" t="shared" si="151" ref="EN52:EX52">EN50*877.16</f>
        <v>7894.44</v>
      </c>
      <c r="EO52" s="21">
        <f t="shared" si="151"/>
        <v>7894.44</v>
      </c>
      <c r="EP52" s="21">
        <f t="shared" si="151"/>
        <v>7894.44</v>
      </c>
      <c r="EQ52" s="21">
        <f t="shared" si="151"/>
        <v>7894.44</v>
      </c>
      <c r="ER52" s="21">
        <f t="shared" si="151"/>
        <v>17543.2</v>
      </c>
      <c r="ES52" s="21">
        <f t="shared" si="151"/>
        <v>26314.8</v>
      </c>
      <c r="ET52" s="21">
        <f t="shared" si="151"/>
        <v>7894.44</v>
      </c>
      <c r="EU52" s="21">
        <f t="shared" si="151"/>
        <v>7894.44</v>
      </c>
      <c r="EV52" s="21">
        <f t="shared" si="151"/>
        <v>7894.44</v>
      </c>
      <c r="EW52" s="21">
        <f t="shared" si="151"/>
        <v>7894.44</v>
      </c>
      <c r="EX52" s="21">
        <f t="shared" si="151"/>
        <v>7894.44</v>
      </c>
      <c r="EY52" s="7" t="s">
        <v>129</v>
      </c>
      <c r="EZ52" s="21"/>
      <c r="FA52" s="21">
        <f aca="true" t="shared" si="152" ref="FA52:FI52">FA50*877.16</f>
        <v>7894.44</v>
      </c>
      <c r="FB52" s="21">
        <f t="shared" si="152"/>
        <v>7894.44</v>
      </c>
      <c r="FC52" s="21">
        <f t="shared" si="152"/>
        <v>7894.44</v>
      </c>
      <c r="FD52" s="21">
        <f t="shared" si="152"/>
        <v>7894.44</v>
      </c>
      <c r="FE52" s="21">
        <f t="shared" si="152"/>
        <v>7894.44</v>
      </c>
      <c r="FF52" s="21">
        <f t="shared" si="152"/>
        <v>7894.44</v>
      </c>
      <c r="FG52" s="21">
        <f t="shared" si="152"/>
        <v>7894.44</v>
      </c>
      <c r="FH52" s="21">
        <f t="shared" si="152"/>
        <v>7894.44</v>
      </c>
      <c r="FI52" s="21">
        <f t="shared" si="152"/>
        <v>7894.44</v>
      </c>
    </row>
    <row r="53" spans="1:165" ht="12.75">
      <c r="A53" s="61"/>
      <c r="B53" s="62"/>
      <c r="C53" s="62"/>
      <c r="D53" s="62"/>
      <c r="E53" s="62"/>
      <c r="F53" s="63"/>
      <c r="G53" s="7" t="s">
        <v>130</v>
      </c>
      <c r="H53" s="10">
        <v>0</v>
      </c>
      <c r="I53" s="21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7" t="s">
        <v>130</v>
      </c>
      <c r="AL53" s="10">
        <v>0</v>
      </c>
      <c r="AM53" s="21"/>
      <c r="AN53" s="39"/>
      <c r="AO53" s="39"/>
      <c r="AP53" s="7" t="s">
        <v>130</v>
      </c>
      <c r="AQ53" s="10">
        <v>0</v>
      </c>
      <c r="AR53" s="21"/>
      <c r="AS53" s="24"/>
      <c r="AT53" s="24"/>
      <c r="AU53" s="24"/>
      <c r="AV53" s="24"/>
      <c r="AW53" s="24"/>
      <c r="AX53" s="24"/>
      <c r="AY53" s="7" t="s">
        <v>130</v>
      </c>
      <c r="AZ53" s="10">
        <v>0</v>
      </c>
      <c r="BA53" s="21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7" t="s">
        <v>130</v>
      </c>
      <c r="CB53" s="21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7" t="s">
        <v>130</v>
      </c>
      <c r="CN53" s="21"/>
      <c r="CO53" s="24"/>
      <c r="CP53" s="24"/>
      <c r="CQ53" s="24"/>
      <c r="CR53" s="24"/>
      <c r="CS53" s="24"/>
      <c r="CT53" s="7" t="s">
        <v>130</v>
      </c>
      <c r="CU53" s="21"/>
      <c r="CV53" s="21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7" t="s">
        <v>130</v>
      </c>
      <c r="DT53" s="21"/>
      <c r="DU53" s="21"/>
      <c r="DV53" s="24"/>
      <c r="DW53" s="7" t="s">
        <v>130</v>
      </c>
      <c r="DX53" s="21"/>
      <c r="DY53" s="24"/>
      <c r="DZ53" s="7" t="s">
        <v>130</v>
      </c>
      <c r="EA53" s="19">
        <v>0</v>
      </c>
      <c r="EB53" s="21"/>
      <c r="EC53" s="24"/>
      <c r="ED53" s="7" t="s">
        <v>130</v>
      </c>
      <c r="EE53" s="19"/>
      <c r="EF53" s="21"/>
      <c r="EG53" s="24"/>
      <c r="EH53" s="7" t="s">
        <v>130</v>
      </c>
      <c r="EI53" s="19"/>
      <c r="EJ53" s="21"/>
      <c r="EK53" s="24"/>
      <c r="EL53" s="7" t="s">
        <v>130</v>
      </c>
      <c r="EM53" s="21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7" t="s">
        <v>130</v>
      </c>
      <c r="EZ53" s="21"/>
      <c r="FA53" s="24"/>
      <c r="FB53" s="24"/>
      <c r="FC53" s="24"/>
      <c r="FD53" s="24"/>
      <c r="FE53" s="24"/>
      <c r="FF53" s="24"/>
      <c r="FG53" s="24"/>
      <c r="FH53" s="24"/>
      <c r="FI53" s="24"/>
    </row>
    <row r="54" spans="1:165" ht="12.75">
      <c r="A54" s="55" t="s">
        <v>155</v>
      </c>
      <c r="B54" s="56"/>
      <c r="C54" s="56"/>
      <c r="D54" s="56"/>
      <c r="E54" s="56"/>
      <c r="F54" s="57"/>
      <c r="G54" s="7" t="s">
        <v>138</v>
      </c>
      <c r="H54" s="10"/>
      <c r="I54" s="21"/>
      <c r="J54" s="24">
        <v>35</v>
      </c>
      <c r="K54" s="24">
        <v>35</v>
      </c>
      <c r="L54" s="24">
        <v>45</v>
      </c>
      <c r="M54" s="24">
        <v>30</v>
      </c>
      <c r="N54" s="24">
        <v>30</v>
      </c>
      <c r="O54" s="24">
        <v>55</v>
      </c>
      <c r="P54" s="24">
        <v>35</v>
      </c>
      <c r="Q54" s="24">
        <v>35</v>
      </c>
      <c r="R54" s="24">
        <v>35</v>
      </c>
      <c r="S54" s="24">
        <v>35</v>
      </c>
      <c r="T54" s="24">
        <v>35</v>
      </c>
      <c r="U54" s="24">
        <v>30</v>
      </c>
      <c r="V54" s="24">
        <v>50</v>
      </c>
      <c r="W54" s="24">
        <v>30</v>
      </c>
      <c r="X54" s="24">
        <v>55</v>
      </c>
      <c r="Y54" s="24">
        <v>35</v>
      </c>
      <c r="Z54" s="24">
        <v>35</v>
      </c>
      <c r="AA54" s="24">
        <v>35</v>
      </c>
      <c r="AB54" s="24">
        <v>30</v>
      </c>
      <c r="AC54" s="24">
        <v>35</v>
      </c>
      <c r="AD54" s="24">
        <v>30</v>
      </c>
      <c r="AE54" s="24">
        <v>45</v>
      </c>
      <c r="AF54" s="24">
        <v>30</v>
      </c>
      <c r="AG54" s="24">
        <v>35</v>
      </c>
      <c r="AH54" s="24">
        <v>30</v>
      </c>
      <c r="AI54" s="24">
        <v>30</v>
      </c>
      <c r="AJ54" s="24">
        <v>35</v>
      </c>
      <c r="AK54" s="7" t="s">
        <v>138</v>
      </c>
      <c r="AL54" s="10"/>
      <c r="AM54" s="21"/>
      <c r="AN54" s="24">
        <v>25</v>
      </c>
      <c r="AO54" s="24">
        <v>10</v>
      </c>
      <c r="AP54" s="7" t="s">
        <v>138</v>
      </c>
      <c r="AQ54" s="10"/>
      <c r="AR54" s="21"/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7" t="s">
        <v>138</v>
      </c>
      <c r="AZ54" s="10"/>
      <c r="BA54" s="21"/>
      <c r="BB54" s="24">
        <v>30</v>
      </c>
      <c r="BC54" s="24">
        <v>30</v>
      </c>
      <c r="BD54" s="24">
        <v>30</v>
      </c>
      <c r="BE54" s="24">
        <v>30</v>
      </c>
      <c r="BF54" s="24">
        <v>35</v>
      </c>
      <c r="BG54" s="24">
        <v>35</v>
      </c>
      <c r="BH54" s="24">
        <v>35</v>
      </c>
      <c r="BI54" s="24">
        <v>55</v>
      </c>
      <c r="BJ54" s="24">
        <v>30</v>
      </c>
      <c r="BK54" s="24">
        <v>55</v>
      </c>
      <c r="BL54" s="24">
        <v>30</v>
      </c>
      <c r="BM54" s="24">
        <v>30</v>
      </c>
      <c r="BN54" s="24">
        <v>35</v>
      </c>
      <c r="BO54" s="24">
        <v>30</v>
      </c>
      <c r="BP54" s="24">
        <v>45</v>
      </c>
      <c r="BQ54" s="24">
        <v>30</v>
      </c>
      <c r="BR54" s="24">
        <v>30</v>
      </c>
      <c r="BS54" s="24">
        <v>30</v>
      </c>
      <c r="BT54" s="24">
        <v>55</v>
      </c>
      <c r="BU54" s="24">
        <v>35</v>
      </c>
      <c r="BV54" s="24">
        <v>35</v>
      </c>
      <c r="BW54" s="24">
        <v>35</v>
      </c>
      <c r="BX54" s="24">
        <v>35</v>
      </c>
      <c r="BY54" s="24">
        <v>55</v>
      </c>
      <c r="BZ54" s="24">
        <v>30</v>
      </c>
      <c r="CA54" s="7" t="s">
        <v>138</v>
      </c>
      <c r="CB54" s="10"/>
      <c r="CC54" s="21"/>
      <c r="CD54" s="24">
        <v>30</v>
      </c>
      <c r="CE54" s="24">
        <v>30</v>
      </c>
      <c r="CF54" s="24">
        <v>30</v>
      </c>
      <c r="CG54" s="24">
        <v>30</v>
      </c>
      <c r="CH54" s="24">
        <v>30</v>
      </c>
      <c r="CI54" s="24">
        <v>30</v>
      </c>
      <c r="CJ54" s="24">
        <v>30</v>
      </c>
      <c r="CK54" s="24">
        <v>30</v>
      </c>
      <c r="CL54" s="24">
        <v>30</v>
      </c>
      <c r="CM54" s="7" t="s">
        <v>138</v>
      </c>
      <c r="CN54" s="10"/>
      <c r="CO54" s="24">
        <v>250</v>
      </c>
      <c r="CP54" s="24">
        <v>250</v>
      </c>
      <c r="CQ54" s="24">
        <v>150</v>
      </c>
      <c r="CR54" s="24">
        <v>250</v>
      </c>
      <c r="CS54" s="24">
        <v>120</v>
      </c>
      <c r="CT54" s="7" t="s">
        <v>138</v>
      </c>
      <c r="CU54" s="10"/>
      <c r="CV54" s="21"/>
      <c r="CW54" s="24">
        <v>35</v>
      </c>
      <c r="CX54" s="24">
        <v>30</v>
      </c>
      <c r="CY54" s="24">
        <v>30</v>
      </c>
      <c r="CZ54" s="24">
        <v>30</v>
      </c>
      <c r="DA54" s="24">
        <v>35</v>
      </c>
      <c r="DB54" s="24">
        <v>30</v>
      </c>
      <c r="DC54" s="24">
        <v>35</v>
      </c>
      <c r="DD54" s="24">
        <v>30</v>
      </c>
      <c r="DE54" s="24">
        <v>35</v>
      </c>
      <c r="DF54" s="24">
        <v>30</v>
      </c>
      <c r="DG54" s="24">
        <v>30</v>
      </c>
      <c r="DH54" s="24">
        <v>30</v>
      </c>
      <c r="DI54" s="24">
        <v>30</v>
      </c>
      <c r="DJ54" s="24">
        <v>35</v>
      </c>
      <c r="DK54" s="24">
        <v>35</v>
      </c>
      <c r="DL54" s="24">
        <v>35</v>
      </c>
      <c r="DM54" s="24">
        <v>35</v>
      </c>
      <c r="DN54" s="24">
        <v>35</v>
      </c>
      <c r="DO54" s="24">
        <v>30</v>
      </c>
      <c r="DP54" s="24">
        <v>35</v>
      </c>
      <c r="DQ54" s="24">
        <v>35</v>
      </c>
      <c r="DR54" s="24">
        <v>35</v>
      </c>
      <c r="DS54" s="7" t="s">
        <v>138</v>
      </c>
      <c r="DT54" s="10"/>
      <c r="DU54" s="21"/>
      <c r="DV54" s="24">
        <v>30</v>
      </c>
      <c r="DW54" s="7" t="s">
        <v>138</v>
      </c>
      <c r="DX54" s="10"/>
      <c r="DY54" s="24">
        <v>30</v>
      </c>
      <c r="DZ54" s="7" t="s">
        <v>138</v>
      </c>
      <c r="EA54" s="10"/>
      <c r="EB54" s="21"/>
      <c r="EC54" s="24">
        <v>30</v>
      </c>
      <c r="ED54" s="7" t="s">
        <v>138</v>
      </c>
      <c r="EE54" s="10"/>
      <c r="EF54" s="21"/>
      <c r="EG54" s="24">
        <v>30</v>
      </c>
      <c r="EH54" s="7" t="s">
        <v>138</v>
      </c>
      <c r="EI54" s="10"/>
      <c r="EJ54" s="21"/>
      <c r="EK54" s="24">
        <v>30</v>
      </c>
      <c r="EL54" s="7" t="s">
        <v>138</v>
      </c>
      <c r="EM54" s="21"/>
      <c r="EN54" s="24">
        <v>35</v>
      </c>
      <c r="EO54" s="24">
        <v>35</v>
      </c>
      <c r="EP54" s="24">
        <v>30</v>
      </c>
      <c r="EQ54" s="24">
        <v>35</v>
      </c>
      <c r="ER54" s="24">
        <v>35</v>
      </c>
      <c r="ES54" s="24">
        <v>55</v>
      </c>
      <c r="ET54" s="24">
        <v>35</v>
      </c>
      <c r="EU54" s="24">
        <v>35</v>
      </c>
      <c r="EV54" s="24">
        <v>35</v>
      </c>
      <c r="EW54" s="24">
        <v>35</v>
      </c>
      <c r="EX54" s="24">
        <v>35</v>
      </c>
      <c r="EY54" s="7" t="s">
        <v>138</v>
      </c>
      <c r="EZ54" s="21"/>
      <c r="FA54" s="24">
        <v>30</v>
      </c>
      <c r="FB54" s="24">
        <v>35</v>
      </c>
      <c r="FC54" s="24">
        <v>0</v>
      </c>
      <c r="FD54" s="24">
        <v>35</v>
      </c>
      <c r="FE54" s="24">
        <v>30</v>
      </c>
      <c r="FF54" s="24">
        <v>30</v>
      </c>
      <c r="FG54" s="24">
        <v>30</v>
      </c>
      <c r="FH54" s="24">
        <v>30</v>
      </c>
      <c r="FI54" s="24">
        <v>30</v>
      </c>
    </row>
    <row r="55" spans="1:165" ht="12.75">
      <c r="A55" s="58"/>
      <c r="B55" s="59"/>
      <c r="C55" s="59"/>
      <c r="D55" s="59"/>
      <c r="E55" s="59"/>
      <c r="F55" s="60"/>
      <c r="G55" s="7" t="s">
        <v>127</v>
      </c>
      <c r="H55" s="10"/>
      <c r="I55" s="21">
        <v>502.11</v>
      </c>
      <c r="J55" s="24">
        <f aca="true" t="shared" si="153" ref="J55:AJ55">J56/J60</f>
        <v>36.414939908827186</v>
      </c>
      <c r="K55" s="24">
        <f t="shared" si="153"/>
        <v>29.73075621722213</v>
      </c>
      <c r="L55" s="24">
        <f t="shared" si="153"/>
        <v>31.230062197650312</v>
      </c>
      <c r="M55" s="24">
        <f t="shared" si="153"/>
        <v>32.65402124430956</v>
      </c>
      <c r="N55" s="24">
        <f t="shared" si="153"/>
        <v>35.27704918032787</v>
      </c>
      <c r="O55" s="24">
        <f t="shared" si="153"/>
        <v>20.25379537953795</v>
      </c>
      <c r="P55" s="24">
        <f t="shared" si="153"/>
        <v>30.154169526424166</v>
      </c>
      <c r="Q55" s="24">
        <f t="shared" si="153"/>
        <v>30.273643410852717</v>
      </c>
      <c r="R55" s="24">
        <f t="shared" si="153"/>
        <v>31.825153929735606</v>
      </c>
      <c r="S55" s="24">
        <f t="shared" si="153"/>
        <v>31.137225372076546</v>
      </c>
      <c r="T55" s="24">
        <f t="shared" si="153"/>
        <v>29.129537543510697</v>
      </c>
      <c r="U55" s="24">
        <f t="shared" si="153"/>
        <v>43.53554913294798</v>
      </c>
      <c r="V55" s="24">
        <f t="shared" si="153"/>
        <v>31.032756489493202</v>
      </c>
      <c r="W55" s="24">
        <f t="shared" si="153"/>
        <v>35.83087535680305</v>
      </c>
      <c r="X55" s="24">
        <f t="shared" si="153"/>
        <v>31.16583907008238</v>
      </c>
      <c r="Y55" s="24">
        <f t="shared" si="153"/>
        <v>28.167735213976602</v>
      </c>
      <c r="Z55" s="24">
        <f t="shared" si="153"/>
        <v>28.158708540298033</v>
      </c>
      <c r="AA55" s="24">
        <f t="shared" si="153"/>
        <v>30.30496637351268</v>
      </c>
      <c r="AB55" s="24">
        <f t="shared" si="153"/>
        <v>32.401161540116156</v>
      </c>
      <c r="AC55" s="24">
        <f t="shared" si="153"/>
        <v>27.76279620853081</v>
      </c>
      <c r="AD55" s="24">
        <f t="shared" si="153"/>
        <v>28.80172084130019</v>
      </c>
      <c r="AE55" s="24">
        <f t="shared" si="153"/>
        <v>31.02423451874228</v>
      </c>
      <c r="AF55" s="24">
        <f t="shared" si="153"/>
        <v>30.57917174177832</v>
      </c>
      <c r="AG55" s="24">
        <f t="shared" si="153"/>
        <v>31.214653641207818</v>
      </c>
      <c r="AH55" s="24">
        <f t="shared" si="153"/>
        <v>35.128964552238806</v>
      </c>
      <c r="AI55" s="24">
        <f t="shared" si="153"/>
        <v>32.93244425010932</v>
      </c>
      <c r="AJ55" s="24">
        <f t="shared" si="153"/>
        <v>34.8065953654189</v>
      </c>
      <c r="AK55" s="7" t="s">
        <v>127</v>
      </c>
      <c r="AL55" s="10"/>
      <c r="AM55" s="21">
        <v>502.11</v>
      </c>
      <c r="AN55" s="24">
        <f>AN56/AN60</f>
        <v>24.322321255570625</v>
      </c>
      <c r="AO55" s="24">
        <f>AO56/AO60</f>
        <v>10.920182688125273</v>
      </c>
      <c r="AP55" s="7" t="s">
        <v>127</v>
      </c>
      <c r="AQ55" s="10"/>
      <c r="AR55" s="21">
        <v>502.11</v>
      </c>
      <c r="AS55" s="24">
        <f aca="true" t="shared" si="154" ref="AS55:AX55">AS56/AS60</f>
        <v>0</v>
      </c>
      <c r="AT55" s="24">
        <f t="shared" si="154"/>
        <v>0</v>
      </c>
      <c r="AU55" s="24">
        <f t="shared" si="154"/>
        <v>0</v>
      </c>
      <c r="AV55" s="24">
        <f t="shared" si="154"/>
        <v>0</v>
      </c>
      <c r="AW55" s="24">
        <f t="shared" si="154"/>
        <v>0</v>
      </c>
      <c r="AX55" s="24">
        <f t="shared" si="154"/>
        <v>0</v>
      </c>
      <c r="AY55" s="7" t="s">
        <v>127</v>
      </c>
      <c r="AZ55" s="10"/>
      <c r="BA55" s="21">
        <v>502.11</v>
      </c>
      <c r="BB55" s="24">
        <f aca="true" t="shared" si="155" ref="BB55:BZ55">BB56/BB60</f>
        <v>33.0407984207063</v>
      </c>
      <c r="BC55" s="24">
        <f t="shared" si="155"/>
        <v>32.59748972083965</v>
      </c>
      <c r="BD55" s="24">
        <f t="shared" si="155"/>
        <v>32.331616226658085</v>
      </c>
      <c r="BE55" s="24">
        <f t="shared" si="155"/>
        <v>29.124709976798144</v>
      </c>
      <c r="BF55" s="24">
        <f t="shared" si="155"/>
        <v>33.45488292404341</v>
      </c>
      <c r="BG55" s="24">
        <f t="shared" si="155"/>
        <v>31.175891431612563</v>
      </c>
      <c r="BH55" s="24">
        <f t="shared" si="155"/>
        <v>36.482976956612006</v>
      </c>
      <c r="BI55" s="24">
        <f t="shared" si="155"/>
        <v>31.499999999999996</v>
      </c>
      <c r="BJ55" s="24">
        <f t="shared" si="155"/>
        <v>31.712210526315793</v>
      </c>
      <c r="BK55" s="24">
        <f t="shared" si="155"/>
        <v>38.387614678899084</v>
      </c>
      <c r="BL55" s="24">
        <f t="shared" si="155"/>
        <v>33.0407984207063</v>
      </c>
      <c r="BM55" s="24">
        <f t="shared" si="155"/>
        <v>31.026364572605562</v>
      </c>
      <c r="BN55" s="24">
        <f t="shared" si="155"/>
        <v>30.515454071887486</v>
      </c>
      <c r="BO55" s="24">
        <f t="shared" si="155"/>
        <v>35.12077407321054</v>
      </c>
      <c r="BP55" s="24">
        <f t="shared" si="155"/>
        <v>31.049814483990655</v>
      </c>
      <c r="BQ55" s="24">
        <f t="shared" si="155"/>
        <v>35.907747318236</v>
      </c>
      <c r="BR55" s="24">
        <f t="shared" si="155"/>
        <v>33.38497340425532</v>
      </c>
      <c r="BS55" s="24">
        <f t="shared" si="155"/>
        <v>28.632009123740733</v>
      </c>
      <c r="BT55" s="24">
        <f t="shared" si="155"/>
        <v>28.341594827586206</v>
      </c>
      <c r="BU55" s="24">
        <f t="shared" si="155"/>
        <v>30.92354390286821</v>
      </c>
      <c r="BV55" s="24">
        <f t="shared" si="155"/>
        <v>26.47062810664257</v>
      </c>
      <c r="BW55" s="24">
        <f t="shared" si="155"/>
        <v>29.372973424703332</v>
      </c>
      <c r="BX55" s="24">
        <f t="shared" si="155"/>
        <v>33.0708505833647</v>
      </c>
      <c r="BY55" s="24">
        <f t="shared" si="155"/>
        <v>34.348320895522384</v>
      </c>
      <c r="BZ55" s="24">
        <f t="shared" si="155"/>
        <v>35.7204173583116</v>
      </c>
      <c r="CA55" s="7" t="s">
        <v>127</v>
      </c>
      <c r="CB55" s="10"/>
      <c r="CC55" s="21">
        <v>502.11</v>
      </c>
      <c r="CD55" s="24">
        <f aca="true" t="shared" si="156" ref="CD55:CL55">CD56/CD60</f>
        <v>29.164181994191676</v>
      </c>
      <c r="CE55" s="24">
        <f t="shared" si="156"/>
        <v>29.141613464886827</v>
      </c>
      <c r="CF55" s="24">
        <f t="shared" si="156"/>
        <v>29.328855140186917</v>
      </c>
      <c r="CG55" s="24">
        <f t="shared" si="156"/>
        <v>31.880000000000003</v>
      </c>
      <c r="CH55" s="24">
        <f t="shared" si="156"/>
        <v>31.58586705808346</v>
      </c>
      <c r="CI55" s="24">
        <f t="shared" si="156"/>
        <v>31.21280563613759</v>
      </c>
      <c r="CJ55" s="24">
        <f t="shared" si="156"/>
        <v>31.421151439299127</v>
      </c>
      <c r="CK55" s="24">
        <f t="shared" si="156"/>
        <v>32.56225680933852</v>
      </c>
      <c r="CL55" s="24">
        <f t="shared" si="156"/>
        <v>32.5552193645991</v>
      </c>
      <c r="CM55" s="7" t="s">
        <v>127</v>
      </c>
      <c r="CN55" s="21">
        <v>502.11</v>
      </c>
      <c r="CO55" s="24">
        <f>CO56/CO60</f>
        <v>33.60753393483441</v>
      </c>
      <c r="CP55" s="24">
        <f>CP56/CP60</f>
        <v>33.183752775721686</v>
      </c>
      <c r="CQ55" s="24">
        <f>CQ56/CQ60</f>
        <v>26.6541034080051</v>
      </c>
      <c r="CR55" s="24">
        <f>CR56/CR60</f>
        <v>34.66748598414759</v>
      </c>
      <c r="CS55" s="24">
        <f>CS56/CS60</f>
        <v>54.706010532050115</v>
      </c>
      <c r="CT55" s="7" t="s">
        <v>127</v>
      </c>
      <c r="CU55" s="10"/>
      <c r="CV55" s="21">
        <v>502.11</v>
      </c>
      <c r="CW55" s="24">
        <f aca="true" t="shared" si="157" ref="CW55:DR55">CW56/CW60</f>
        <v>31.533913511573665</v>
      </c>
      <c r="CX55" s="24">
        <f t="shared" si="157"/>
        <v>31.81939163498099</v>
      </c>
      <c r="CY55" s="24">
        <f t="shared" si="157"/>
        <v>30.899076923076926</v>
      </c>
      <c r="CZ55" s="24">
        <f t="shared" si="157"/>
        <v>31.388414252969373</v>
      </c>
      <c r="DA55" s="24">
        <f t="shared" si="157"/>
        <v>32.32269633989333</v>
      </c>
      <c r="DB55" s="24">
        <f t="shared" si="157"/>
        <v>29.141613464886827</v>
      </c>
      <c r="DC55" s="24">
        <f t="shared" si="157"/>
        <v>29.943516783097635</v>
      </c>
      <c r="DD55" s="24">
        <f t="shared" si="157"/>
        <v>34.44614680997027</v>
      </c>
      <c r="DE55" s="24">
        <f t="shared" si="157"/>
        <v>30.890929864651085</v>
      </c>
      <c r="DF55" s="24">
        <f t="shared" si="157"/>
        <v>34.933441558441565</v>
      </c>
      <c r="DG55" s="24">
        <f t="shared" si="157"/>
        <v>32.13161262798635</v>
      </c>
      <c r="DH55" s="24">
        <f t="shared" si="157"/>
        <v>29.816508313539195</v>
      </c>
      <c r="DI55" s="24">
        <f t="shared" si="157"/>
        <v>29.58228593872742</v>
      </c>
      <c r="DJ55" s="24">
        <f t="shared" si="157"/>
        <v>28.842688330871496</v>
      </c>
      <c r="DK55" s="24">
        <f t="shared" si="157"/>
        <v>31.78486163863267</v>
      </c>
      <c r="DL55" s="24">
        <f t="shared" si="157"/>
        <v>34.87566977574916</v>
      </c>
      <c r="DM55" s="24">
        <f t="shared" si="157"/>
        <v>33.43578767123288</v>
      </c>
      <c r="DN55" s="24">
        <f t="shared" si="157"/>
        <v>34.69664363277394</v>
      </c>
      <c r="DO55" s="24">
        <f t="shared" si="157"/>
        <v>30.253665394657567</v>
      </c>
      <c r="DP55" s="24">
        <f t="shared" si="157"/>
        <v>34.057848837209306</v>
      </c>
      <c r="DQ55" s="24">
        <f t="shared" si="157"/>
        <v>33.900173611111114</v>
      </c>
      <c r="DR55" s="24">
        <f t="shared" si="157"/>
        <v>32.016487520495545</v>
      </c>
      <c r="DS55" s="7" t="s">
        <v>127</v>
      </c>
      <c r="DT55" s="10"/>
      <c r="DU55" s="21">
        <v>502.11</v>
      </c>
      <c r="DV55" s="24">
        <f>DV56/DV60</f>
        <v>43.48527713625867</v>
      </c>
      <c r="DW55" s="7" t="s">
        <v>127</v>
      </c>
      <c r="DX55" s="21">
        <v>502.11</v>
      </c>
      <c r="DY55" s="24">
        <f>DY56/DY60</f>
        <v>29.881571116841897</v>
      </c>
      <c r="DZ55" s="7" t="s">
        <v>127</v>
      </c>
      <c r="EA55" s="10"/>
      <c r="EB55" s="21">
        <v>502.11</v>
      </c>
      <c r="EC55" s="24">
        <f>EC56/EC60</f>
        <v>30.747703612982246</v>
      </c>
      <c r="ED55" s="7" t="s">
        <v>127</v>
      </c>
      <c r="EE55" s="10"/>
      <c r="EF55" s="21">
        <v>502.11</v>
      </c>
      <c r="EG55" s="24">
        <f>EG56/EG60</f>
        <v>32.534125269978404</v>
      </c>
      <c r="EH55" s="7" t="s">
        <v>127</v>
      </c>
      <c r="EI55" s="10"/>
      <c r="EJ55" s="21">
        <v>502.11</v>
      </c>
      <c r="EK55" s="24">
        <f>EK56/EK60</f>
        <v>36.22727272727273</v>
      </c>
      <c r="EL55" s="7" t="s">
        <v>127</v>
      </c>
      <c r="EM55" s="21">
        <v>502.11</v>
      </c>
      <c r="EN55" s="24">
        <f aca="true" t="shared" si="158" ref="EN55:EX55">EN56/EN60</f>
        <v>31.1041592920354</v>
      </c>
      <c r="EO55" s="24">
        <f t="shared" si="158"/>
        <v>31.043720190779016</v>
      </c>
      <c r="EP55" s="24">
        <f t="shared" si="158"/>
        <v>39.48440366972477</v>
      </c>
      <c r="EQ55" s="24">
        <f t="shared" si="158"/>
        <v>39.44747474747475</v>
      </c>
      <c r="ER55" s="24">
        <f t="shared" si="158"/>
        <v>31.6931469792606</v>
      </c>
      <c r="ES55" s="24">
        <f t="shared" si="158"/>
        <v>27.779951715119203</v>
      </c>
      <c r="ET55" s="24">
        <f t="shared" si="158"/>
        <v>39.22734375</v>
      </c>
      <c r="EU55" s="24">
        <f t="shared" si="158"/>
        <v>33.550687285223376</v>
      </c>
      <c r="EV55" s="24">
        <f t="shared" si="158"/>
        <v>31.0986551052911</v>
      </c>
      <c r="EW55" s="24">
        <f t="shared" si="158"/>
        <v>27.679713340683577</v>
      </c>
      <c r="EX55" s="24">
        <f t="shared" si="158"/>
        <v>40.802995124216395</v>
      </c>
      <c r="EY55" s="7" t="s">
        <v>127</v>
      </c>
      <c r="EZ55" s="21">
        <v>502.11</v>
      </c>
      <c r="FA55" s="24">
        <f aca="true" t="shared" si="159" ref="FA55:FI55">FA56/FA60</f>
        <v>28.218995878606226</v>
      </c>
      <c r="FB55" s="24">
        <f t="shared" si="159"/>
        <v>31.1096654275093</v>
      </c>
      <c r="FC55" s="24">
        <f t="shared" si="159"/>
        <v>0</v>
      </c>
      <c r="FD55" s="24">
        <f t="shared" si="159"/>
        <v>29.516039637218682</v>
      </c>
      <c r="FE55" s="24">
        <f t="shared" si="159"/>
        <v>31.792528493035036</v>
      </c>
      <c r="FF55" s="24">
        <f t="shared" si="159"/>
        <v>33.15716486902928</v>
      </c>
      <c r="FG55" s="24">
        <f t="shared" si="159"/>
        <v>29.698935331230288</v>
      </c>
      <c r="FH55" s="24">
        <f t="shared" si="159"/>
        <v>28.604823395366502</v>
      </c>
      <c r="FI55" s="24">
        <f t="shared" si="159"/>
        <v>32.19341739687968</v>
      </c>
    </row>
    <row r="56" spans="1:165" ht="12.75">
      <c r="A56" s="58"/>
      <c r="B56" s="59"/>
      <c r="C56" s="59"/>
      <c r="D56" s="59"/>
      <c r="E56" s="59"/>
      <c r="F56" s="60"/>
      <c r="G56" s="7" t="s">
        <v>129</v>
      </c>
      <c r="H56" s="10"/>
      <c r="I56" s="21"/>
      <c r="J56" s="24">
        <f>J54*I55</f>
        <v>17573.850000000002</v>
      </c>
      <c r="K56" s="24">
        <f aca="true" t="shared" si="160" ref="K56:AJ56">K54*502.11</f>
        <v>17573.850000000002</v>
      </c>
      <c r="L56" s="24">
        <f t="shared" si="160"/>
        <v>22594.95</v>
      </c>
      <c r="M56" s="24">
        <f t="shared" si="160"/>
        <v>15063.300000000001</v>
      </c>
      <c r="N56" s="24">
        <f t="shared" si="160"/>
        <v>15063.300000000001</v>
      </c>
      <c r="O56" s="24">
        <f t="shared" si="160"/>
        <v>27616.05</v>
      </c>
      <c r="P56" s="24">
        <f t="shared" si="160"/>
        <v>17573.850000000002</v>
      </c>
      <c r="Q56" s="24">
        <f t="shared" si="160"/>
        <v>17573.850000000002</v>
      </c>
      <c r="R56" s="24">
        <f t="shared" si="160"/>
        <v>17573.850000000002</v>
      </c>
      <c r="S56" s="24">
        <f t="shared" si="160"/>
        <v>17573.850000000002</v>
      </c>
      <c r="T56" s="24">
        <f t="shared" si="160"/>
        <v>17573.850000000002</v>
      </c>
      <c r="U56" s="24">
        <f t="shared" si="160"/>
        <v>15063.300000000001</v>
      </c>
      <c r="V56" s="24">
        <f t="shared" si="160"/>
        <v>25105.5</v>
      </c>
      <c r="W56" s="24">
        <f t="shared" si="160"/>
        <v>15063.300000000001</v>
      </c>
      <c r="X56" s="24">
        <f t="shared" si="160"/>
        <v>27616.05</v>
      </c>
      <c r="Y56" s="24">
        <f t="shared" si="160"/>
        <v>17573.850000000002</v>
      </c>
      <c r="Z56" s="24">
        <f t="shared" si="160"/>
        <v>17573.850000000002</v>
      </c>
      <c r="AA56" s="24">
        <f t="shared" si="160"/>
        <v>17573.850000000002</v>
      </c>
      <c r="AB56" s="24">
        <f t="shared" si="160"/>
        <v>15063.300000000001</v>
      </c>
      <c r="AC56" s="24">
        <f t="shared" si="160"/>
        <v>17573.850000000002</v>
      </c>
      <c r="AD56" s="24">
        <f t="shared" si="160"/>
        <v>15063.300000000001</v>
      </c>
      <c r="AE56" s="24">
        <f t="shared" si="160"/>
        <v>22594.95</v>
      </c>
      <c r="AF56" s="24">
        <f t="shared" si="160"/>
        <v>15063.300000000001</v>
      </c>
      <c r="AG56" s="24">
        <f t="shared" si="160"/>
        <v>17573.850000000002</v>
      </c>
      <c r="AH56" s="24">
        <f t="shared" si="160"/>
        <v>15063.300000000001</v>
      </c>
      <c r="AI56" s="24">
        <f t="shared" si="160"/>
        <v>15063.300000000001</v>
      </c>
      <c r="AJ56" s="24">
        <f t="shared" si="160"/>
        <v>17573.850000000002</v>
      </c>
      <c r="AK56" s="7" t="s">
        <v>129</v>
      </c>
      <c r="AL56" s="10"/>
      <c r="AM56" s="21"/>
      <c r="AN56" s="24">
        <f>AN54*502.11</f>
        <v>12552.75</v>
      </c>
      <c r="AO56" s="24">
        <f>AO54*502.11</f>
        <v>5021.1</v>
      </c>
      <c r="AP56" s="7" t="s">
        <v>129</v>
      </c>
      <c r="AQ56" s="10"/>
      <c r="AR56" s="21"/>
      <c r="AS56" s="24">
        <f aca="true" t="shared" si="161" ref="AS56:AX56">AS54*502.11</f>
        <v>0</v>
      </c>
      <c r="AT56" s="24">
        <f t="shared" si="161"/>
        <v>0</v>
      </c>
      <c r="AU56" s="24">
        <f t="shared" si="161"/>
        <v>0</v>
      </c>
      <c r="AV56" s="24">
        <f t="shared" si="161"/>
        <v>0</v>
      </c>
      <c r="AW56" s="24">
        <f t="shared" si="161"/>
        <v>0</v>
      </c>
      <c r="AX56" s="24">
        <f t="shared" si="161"/>
        <v>0</v>
      </c>
      <c r="AY56" s="7" t="s">
        <v>129</v>
      </c>
      <c r="AZ56" s="10"/>
      <c r="BA56" s="21"/>
      <c r="BB56" s="24">
        <f aca="true" t="shared" si="162" ref="BB56:BZ56">BB54*502.11</f>
        <v>15063.300000000001</v>
      </c>
      <c r="BC56" s="24">
        <f t="shared" si="162"/>
        <v>15063.300000000001</v>
      </c>
      <c r="BD56" s="24">
        <f t="shared" si="162"/>
        <v>15063.300000000001</v>
      </c>
      <c r="BE56" s="24">
        <f t="shared" si="162"/>
        <v>15063.300000000001</v>
      </c>
      <c r="BF56" s="24">
        <f t="shared" si="162"/>
        <v>17573.850000000002</v>
      </c>
      <c r="BG56" s="24">
        <f t="shared" si="162"/>
        <v>17573.850000000002</v>
      </c>
      <c r="BH56" s="24">
        <f t="shared" si="162"/>
        <v>17573.850000000002</v>
      </c>
      <c r="BI56" s="24">
        <f t="shared" si="162"/>
        <v>27616.05</v>
      </c>
      <c r="BJ56" s="24">
        <f t="shared" si="162"/>
        <v>15063.300000000001</v>
      </c>
      <c r="BK56" s="24">
        <f t="shared" si="162"/>
        <v>27616.05</v>
      </c>
      <c r="BL56" s="24">
        <f t="shared" si="162"/>
        <v>15063.300000000001</v>
      </c>
      <c r="BM56" s="24">
        <f t="shared" si="162"/>
        <v>15063.300000000001</v>
      </c>
      <c r="BN56" s="24">
        <f t="shared" si="162"/>
        <v>17573.850000000002</v>
      </c>
      <c r="BO56" s="24">
        <f t="shared" si="162"/>
        <v>15063.300000000001</v>
      </c>
      <c r="BP56" s="24">
        <f t="shared" si="162"/>
        <v>22594.95</v>
      </c>
      <c r="BQ56" s="24">
        <f t="shared" si="162"/>
        <v>15063.300000000001</v>
      </c>
      <c r="BR56" s="24">
        <f t="shared" si="162"/>
        <v>15063.300000000001</v>
      </c>
      <c r="BS56" s="24">
        <f t="shared" si="162"/>
        <v>15063.300000000001</v>
      </c>
      <c r="BT56" s="24">
        <f t="shared" si="162"/>
        <v>27616.05</v>
      </c>
      <c r="BU56" s="24">
        <f t="shared" si="162"/>
        <v>17573.850000000002</v>
      </c>
      <c r="BV56" s="24">
        <f t="shared" si="162"/>
        <v>17573.850000000002</v>
      </c>
      <c r="BW56" s="24">
        <f t="shared" si="162"/>
        <v>17573.850000000002</v>
      </c>
      <c r="BX56" s="24">
        <f t="shared" si="162"/>
        <v>17573.850000000002</v>
      </c>
      <c r="BY56" s="24">
        <f t="shared" si="162"/>
        <v>27616.05</v>
      </c>
      <c r="BZ56" s="24">
        <f t="shared" si="162"/>
        <v>15063.300000000001</v>
      </c>
      <c r="CA56" s="7" t="s">
        <v>129</v>
      </c>
      <c r="CB56" s="10"/>
      <c r="CC56" s="21"/>
      <c r="CD56" s="24">
        <f aca="true" t="shared" si="163" ref="CD56:CL56">CD54*502.11</f>
        <v>15063.300000000001</v>
      </c>
      <c r="CE56" s="24">
        <f t="shared" si="163"/>
        <v>15063.300000000001</v>
      </c>
      <c r="CF56" s="24">
        <f t="shared" si="163"/>
        <v>15063.300000000001</v>
      </c>
      <c r="CG56" s="24">
        <f t="shared" si="163"/>
        <v>15063.300000000001</v>
      </c>
      <c r="CH56" s="24">
        <f t="shared" si="163"/>
        <v>15063.300000000001</v>
      </c>
      <c r="CI56" s="24">
        <f t="shared" si="163"/>
        <v>15063.300000000001</v>
      </c>
      <c r="CJ56" s="24">
        <f t="shared" si="163"/>
        <v>15063.300000000001</v>
      </c>
      <c r="CK56" s="24">
        <f t="shared" si="163"/>
        <v>15063.300000000001</v>
      </c>
      <c r="CL56" s="24">
        <f t="shared" si="163"/>
        <v>15063.300000000001</v>
      </c>
      <c r="CM56" s="7" t="s">
        <v>129</v>
      </c>
      <c r="CN56" s="10"/>
      <c r="CO56" s="24">
        <f>CO54*502.11</f>
        <v>125527.5</v>
      </c>
      <c r="CP56" s="24">
        <f>CP54*502.11</f>
        <v>125527.5</v>
      </c>
      <c r="CQ56" s="24">
        <f>CQ54*502.11</f>
        <v>75316.5</v>
      </c>
      <c r="CR56" s="24">
        <f>CR54*502.11</f>
        <v>125527.5</v>
      </c>
      <c r="CS56" s="24">
        <f>CS54*502.11</f>
        <v>60253.200000000004</v>
      </c>
      <c r="CT56" s="7" t="s">
        <v>129</v>
      </c>
      <c r="CU56" s="10"/>
      <c r="CV56" s="21"/>
      <c r="CW56" s="24">
        <f aca="true" t="shared" si="164" ref="CW56:DR56">CW54*502.11</f>
        <v>17573.850000000002</v>
      </c>
      <c r="CX56" s="24">
        <f t="shared" si="164"/>
        <v>15063.300000000001</v>
      </c>
      <c r="CY56" s="24">
        <f t="shared" si="164"/>
        <v>15063.300000000001</v>
      </c>
      <c r="CZ56" s="24">
        <f t="shared" si="164"/>
        <v>15063.300000000001</v>
      </c>
      <c r="DA56" s="24">
        <f t="shared" si="164"/>
        <v>17573.850000000002</v>
      </c>
      <c r="DB56" s="24">
        <f t="shared" si="164"/>
        <v>15063.300000000001</v>
      </c>
      <c r="DC56" s="24">
        <f t="shared" si="164"/>
        <v>17573.850000000002</v>
      </c>
      <c r="DD56" s="24">
        <f t="shared" si="164"/>
        <v>15063.300000000001</v>
      </c>
      <c r="DE56" s="24">
        <f t="shared" si="164"/>
        <v>17573.850000000002</v>
      </c>
      <c r="DF56" s="24">
        <f t="shared" si="164"/>
        <v>15063.300000000001</v>
      </c>
      <c r="DG56" s="24">
        <f t="shared" si="164"/>
        <v>15063.300000000001</v>
      </c>
      <c r="DH56" s="24">
        <f t="shared" si="164"/>
        <v>15063.300000000001</v>
      </c>
      <c r="DI56" s="24">
        <f t="shared" si="164"/>
        <v>15063.300000000001</v>
      </c>
      <c r="DJ56" s="24">
        <f t="shared" si="164"/>
        <v>17573.850000000002</v>
      </c>
      <c r="DK56" s="24">
        <f t="shared" si="164"/>
        <v>17573.850000000002</v>
      </c>
      <c r="DL56" s="24">
        <f t="shared" si="164"/>
        <v>17573.850000000002</v>
      </c>
      <c r="DM56" s="24">
        <f t="shared" si="164"/>
        <v>17573.850000000002</v>
      </c>
      <c r="DN56" s="24">
        <f t="shared" si="164"/>
        <v>17573.850000000002</v>
      </c>
      <c r="DO56" s="24">
        <f t="shared" si="164"/>
        <v>15063.300000000001</v>
      </c>
      <c r="DP56" s="24">
        <f t="shared" si="164"/>
        <v>17573.850000000002</v>
      </c>
      <c r="DQ56" s="24">
        <f t="shared" si="164"/>
        <v>17573.850000000002</v>
      </c>
      <c r="DR56" s="24">
        <f t="shared" si="164"/>
        <v>17573.850000000002</v>
      </c>
      <c r="DS56" s="7" t="s">
        <v>129</v>
      </c>
      <c r="DT56" s="10"/>
      <c r="DU56" s="21"/>
      <c r="DV56" s="24">
        <f>DV54*502.11</f>
        <v>15063.300000000001</v>
      </c>
      <c r="DW56" s="7" t="s">
        <v>129</v>
      </c>
      <c r="DX56" s="10"/>
      <c r="DY56" s="24">
        <f>DY54*502.11</f>
        <v>15063.300000000001</v>
      </c>
      <c r="DZ56" s="7" t="s">
        <v>129</v>
      </c>
      <c r="EA56" s="10"/>
      <c r="EB56" s="21"/>
      <c r="EC56" s="24">
        <f>EC54*502.11</f>
        <v>15063.300000000001</v>
      </c>
      <c r="ED56" s="7" t="s">
        <v>129</v>
      </c>
      <c r="EE56" s="10"/>
      <c r="EF56" s="21"/>
      <c r="EG56" s="24">
        <f>EG54*502.11</f>
        <v>15063.300000000001</v>
      </c>
      <c r="EH56" s="7" t="s">
        <v>129</v>
      </c>
      <c r="EI56" s="10"/>
      <c r="EJ56" s="21"/>
      <c r="EK56" s="24">
        <f>EK54*502.11</f>
        <v>15063.300000000001</v>
      </c>
      <c r="EL56" s="7" t="s">
        <v>129</v>
      </c>
      <c r="EM56" s="21"/>
      <c r="EN56" s="24">
        <f aca="true" t="shared" si="165" ref="EN56:EX56">EN54*502.11</f>
        <v>17573.850000000002</v>
      </c>
      <c r="EO56" s="24">
        <f t="shared" si="165"/>
        <v>17573.850000000002</v>
      </c>
      <c r="EP56" s="24">
        <f t="shared" si="165"/>
        <v>15063.300000000001</v>
      </c>
      <c r="EQ56" s="24">
        <f t="shared" si="165"/>
        <v>17573.850000000002</v>
      </c>
      <c r="ER56" s="24">
        <f t="shared" si="165"/>
        <v>17573.850000000002</v>
      </c>
      <c r="ES56" s="24">
        <f t="shared" si="165"/>
        <v>27616.05</v>
      </c>
      <c r="ET56" s="24">
        <f t="shared" si="165"/>
        <v>17573.850000000002</v>
      </c>
      <c r="EU56" s="24">
        <f t="shared" si="165"/>
        <v>17573.850000000002</v>
      </c>
      <c r="EV56" s="24">
        <f t="shared" si="165"/>
        <v>17573.850000000002</v>
      </c>
      <c r="EW56" s="24">
        <f t="shared" si="165"/>
        <v>17573.850000000002</v>
      </c>
      <c r="EX56" s="24">
        <f t="shared" si="165"/>
        <v>17573.850000000002</v>
      </c>
      <c r="EY56" s="7" t="s">
        <v>129</v>
      </c>
      <c r="EZ56" s="21"/>
      <c r="FA56" s="24">
        <f aca="true" t="shared" si="166" ref="FA56:FI56">FA54*502.11</f>
        <v>15063.300000000001</v>
      </c>
      <c r="FB56" s="24">
        <f t="shared" si="166"/>
        <v>17573.850000000002</v>
      </c>
      <c r="FC56" s="24">
        <f t="shared" si="166"/>
        <v>0</v>
      </c>
      <c r="FD56" s="24">
        <f t="shared" si="166"/>
        <v>17573.850000000002</v>
      </c>
      <c r="FE56" s="24">
        <f t="shared" si="166"/>
        <v>15063.300000000001</v>
      </c>
      <c r="FF56" s="24">
        <f t="shared" si="166"/>
        <v>15063.300000000001</v>
      </c>
      <c r="FG56" s="24">
        <f t="shared" si="166"/>
        <v>15063.300000000001</v>
      </c>
      <c r="FH56" s="24">
        <f t="shared" si="166"/>
        <v>15063.300000000001</v>
      </c>
      <c r="FI56" s="24">
        <f t="shared" si="166"/>
        <v>15063.300000000001</v>
      </c>
    </row>
    <row r="57" spans="1:165" ht="12.75">
      <c r="A57" s="61"/>
      <c r="B57" s="62"/>
      <c r="C57" s="62"/>
      <c r="D57" s="62"/>
      <c r="E57" s="62"/>
      <c r="F57" s="63"/>
      <c r="G57" s="7" t="s">
        <v>130</v>
      </c>
      <c r="H57" s="10"/>
      <c r="I57" s="21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7" t="s">
        <v>130</v>
      </c>
      <c r="AL57" s="10"/>
      <c r="AM57" s="21"/>
      <c r="AN57" s="39"/>
      <c r="AO57" s="39"/>
      <c r="AP57" s="7" t="s">
        <v>130</v>
      </c>
      <c r="AQ57" s="10"/>
      <c r="AR57" s="21"/>
      <c r="AS57" s="24"/>
      <c r="AT57" s="24"/>
      <c r="AU57" s="24"/>
      <c r="AV57" s="24"/>
      <c r="AW57" s="24"/>
      <c r="AX57" s="24"/>
      <c r="AY57" s="7" t="s">
        <v>130</v>
      </c>
      <c r="AZ57" s="10"/>
      <c r="BA57" s="21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7" t="s">
        <v>130</v>
      </c>
      <c r="CB57" s="10"/>
      <c r="CC57" s="21"/>
      <c r="CD57" s="24"/>
      <c r="CE57" s="24"/>
      <c r="CF57" s="24"/>
      <c r="CG57" s="24"/>
      <c r="CH57" s="24"/>
      <c r="CI57" s="24"/>
      <c r="CJ57" s="24"/>
      <c r="CK57" s="24"/>
      <c r="CL57" s="24"/>
      <c r="CM57" s="7" t="s">
        <v>130</v>
      </c>
      <c r="CN57" s="10"/>
      <c r="CO57" s="24"/>
      <c r="CP57" s="24"/>
      <c r="CQ57" s="24"/>
      <c r="CR57" s="24"/>
      <c r="CS57" s="24"/>
      <c r="CT57" s="7" t="s">
        <v>130</v>
      </c>
      <c r="CU57" s="10"/>
      <c r="CV57" s="21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7" t="s">
        <v>130</v>
      </c>
      <c r="DT57" s="10"/>
      <c r="DU57" s="21"/>
      <c r="DV57" s="24"/>
      <c r="DW57" s="7" t="s">
        <v>130</v>
      </c>
      <c r="DX57" s="10"/>
      <c r="DY57" s="21"/>
      <c r="DZ57" s="7" t="s">
        <v>130</v>
      </c>
      <c r="EA57" s="10"/>
      <c r="EB57" s="21"/>
      <c r="EC57" s="24"/>
      <c r="ED57" s="7" t="s">
        <v>130</v>
      </c>
      <c r="EE57" s="10"/>
      <c r="EF57" s="21"/>
      <c r="EG57" s="24"/>
      <c r="EH57" s="7" t="s">
        <v>130</v>
      </c>
      <c r="EI57" s="10"/>
      <c r="EJ57" s="21"/>
      <c r="EK57" s="24"/>
      <c r="EL57" s="7" t="s">
        <v>130</v>
      </c>
      <c r="EM57" s="21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7" t="s">
        <v>130</v>
      </c>
      <c r="EZ57" s="21"/>
      <c r="FA57" s="24"/>
      <c r="FB57" s="24"/>
      <c r="FC57" s="24"/>
      <c r="FD57" s="24"/>
      <c r="FE57" s="24"/>
      <c r="FF57" s="24"/>
      <c r="FG57" s="24"/>
      <c r="FH57" s="24"/>
      <c r="FI57" s="24"/>
    </row>
    <row r="58" spans="1:167" ht="20.25" customHeight="1">
      <c r="A58" s="51" t="s">
        <v>145</v>
      </c>
      <c r="B58" s="52"/>
      <c r="C58" s="52"/>
      <c r="D58" s="52"/>
      <c r="E58" s="52"/>
      <c r="F58" s="53"/>
      <c r="G58" s="9"/>
      <c r="H58" s="10">
        <v>0</v>
      </c>
      <c r="I58" s="38"/>
      <c r="J58" s="41">
        <f>J12+J16+J20+J24+J28+J32+J36+J40+J44+J48+J52+J56</f>
        <v>236921.606</v>
      </c>
      <c r="K58" s="41">
        <f aca="true" t="shared" si="167" ref="K58:AJ58">K12+K16+K20+K24+K28+K32+K36+K40+K44+K48+K52+K56</f>
        <v>236921.606</v>
      </c>
      <c r="L58" s="41">
        <f t="shared" si="167"/>
        <v>241942.706</v>
      </c>
      <c r="M58" s="41">
        <f t="shared" si="167"/>
        <v>234411.05599999998</v>
      </c>
      <c r="N58" s="41">
        <f t="shared" si="167"/>
        <v>234411.05599999998</v>
      </c>
      <c r="O58" s="41">
        <f t="shared" si="167"/>
        <v>246963.80599999998</v>
      </c>
      <c r="P58" s="41">
        <f t="shared" si="167"/>
        <v>236921.606</v>
      </c>
      <c r="Q58" s="41">
        <f t="shared" si="167"/>
        <v>236921.606</v>
      </c>
      <c r="R58" s="41">
        <f t="shared" si="167"/>
        <v>236921.606</v>
      </c>
      <c r="S58" s="41">
        <f t="shared" si="167"/>
        <v>236921.606</v>
      </c>
      <c r="T58" s="41">
        <f t="shared" si="167"/>
        <v>236921.606</v>
      </c>
      <c r="U58" s="41">
        <f t="shared" si="167"/>
        <v>234411.05599999998</v>
      </c>
      <c r="V58" s="41">
        <f t="shared" si="167"/>
        <v>244453.256</v>
      </c>
      <c r="W58" s="41">
        <f t="shared" si="167"/>
        <v>234411.05599999998</v>
      </c>
      <c r="X58" s="41">
        <f t="shared" si="167"/>
        <v>246963.80599999998</v>
      </c>
      <c r="Y58" s="41">
        <f t="shared" si="167"/>
        <v>236921.606</v>
      </c>
      <c r="Z58" s="41">
        <f t="shared" si="167"/>
        <v>236921.606</v>
      </c>
      <c r="AA58" s="41">
        <f t="shared" si="167"/>
        <v>236921.606</v>
      </c>
      <c r="AB58" s="41">
        <f t="shared" si="167"/>
        <v>234411.05599999998</v>
      </c>
      <c r="AC58" s="41">
        <f t="shared" si="167"/>
        <v>236921.606</v>
      </c>
      <c r="AD58" s="41">
        <f t="shared" si="167"/>
        <v>234411.05599999998</v>
      </c>
      <c r="AE58" s="41">
        <f t="shared" si="167"/>
        <v>241942.706</v>
      </c>
      <c r="AF58" s="41">
        <f t="shared" si="167"/>
        <v>234411.05599999998</v>
      </c>
      <c r="AG58" s="41">
        <f t="shared" si="167"/>
        <v>236921.606</v>
      </c>
      <c r="AH58" s="41">
        <f t="shared" si="167"/>
        <v>234411.05599999998</v>
      </c>
      <c r="AI58" s="41">
        <f t="shared" si="167"/>
        <v>234411.05599999998</v>
      </c>
      <c r="AJ58" s="41">
        <f t="shared" si="167"/>
        <v>236921.606</v>
      </c>
      <c r="AK58" s="9"/>
      <c r="AL58" s="10">
        <v>0</v>
      </c>
      <c r="AM58" s="38"/>
      <c r="AN58" s="41">
        <f>AN12+AN16+AN20+AN24+AN28+AN32+AN36+AN40+AN44+AN48+AN52+AN56</f>
        <v>252094.393</v>
      </c>
      <c r="AO58" s="41">
        <f>AO12+AO16+AO20+AO24+AO28+AO32+AO36+AO40+AO44+AO48+AO52+AO56</f>
        <v>244562.74300000002</v>
      </c>
      <c r="AP58" s="9"/>
      <c r="AQ58" s="10">
        <v>0</v>
      </c>
      <c r="AR58" s="44"/>
      <c r="AS58" s="41">
        <f aca="true" t="shared" si="168" ref="AS58:AX58">AS12+AS16+AS20+AS24+AS28+AS32+AS36+AS40+AS44+AS48+AS52+AS56</f>
        <v>241194.756</v>
      </c>
      <c r="AT58" s="41">
        <f t="shared" si="168"/>
        <v>241194.756</v>
      </c>
      <c r="AU58" s="41">
        <f t="shared" si="168"/>
        <v>241194.756</v>
      </c>
      <c r="AV58" s="41">
        <f t="shared" si="168"/>
        <v>241194.756</v>
      </c>
      <c r="AW58" s="41">
        <f t="shared" si="168"/>
        <v>241194.756</v>
      </c>
      <c r="AX58" s="41">
        <f t="shared" si="168"/>
        <v>241194.756</v>
      </c>
      <c r="AY58" s="9"/>
      <c r="AZ58" s="19"/>
      <c r="BA58" s="23"/>
      <c r="BB58" s="41">
        <f aca="true" t="shared" si="169" ref="BB58:BZ58">BB12+BB16+BB20+BB24+BB28+BB32+BB36+BB40+BB44+BB48+BB52+BB56</f>
        <v>256258.05599999998</v>
      </c>
      <c r="BC58" s="41">
        <f t="shared" si="169"/>
        <v>256258.05599999998</v>
      </c>
      <c r="BD58" s="41">
        <f t="shared" si="169"/>
        <v>256258.05599999998</v>
      </c>
      <c r="BE58" s="41">
        <f t="shared" si="169"/>
        <v>256258.05599999998</v>
      </c>
      <c r="BF58" s="41">
        <f t="shared" si="169"/>
        <v>236921.606</v>
      </c>
      <c r="BG58" s="41">
        <f t="shared" si="169"/>
        <v>236921.606</v>
      </c>
      <c r="BH58" s="41">
        <f t="shared" si="169"/>
        <v>236921.606</v>
      </c>
      <c r="BI58" s="41">
        <f t="shared" si="169"/>
        <v>246963.80599999998</v>
      </c>
      <c r="BJ58" s="41">
        <f t="shared" si="169"/>
        <v>234411.05599999998</v>
      </c>
      <c r="BK58" s="41">
        <f t="shared" si="169"/>
        <v>246963.80599999998</v>
      </c>
      <c r="BL58" s="41">
        <f t="shared" si="169"/>
        <v>234411.05599999998</v>
      </c>
      <c r="BM58" s="41">
        <f t="shared" si="169"/>
        <v>234411.05599999998</v>
      </c>
      <c r="BN58" s="41">
        <f t="shared" si="169"/>
        <v>236921.606</v>
      </c>
      <c r="BO58" s="41">
        <f t="shared" si="169"/>
        <v>234411.05599999998</v>
      </c>
      <c r="BP58" s="41">
        <f t="shared" si="169"/>
        <v>241942.706</v>
      </c>
      <c r="BQ58" s="41">
        <f t="shared" si="169"/>
        <v>234411.05599999998</v>
      </c>
      <c r="BR58" s="41">
        <f t="shared" si="169"/>
        <v>234411.05599999998</v>
      </c>
      <c r="BS58" s="41">
        <f t="shared" si="169"/>
        <v>234411.05599999998</v>
      </c>
      <c r="BT58" s="41">
        <f t="shared" si="169"/>
        <v>249595.286</v>
      </c>
      <c r="BU58" s="41">
        <f t="shared" si="169"/>
        <v>236921.606</v>
      </c>
      <c r="BV58" s="41">
        <f t="shared" si="169"/>
        <v>236921.606</v>
      </c>
      <c r="BW58" s="41">
        <f t="shared" si="169"/>
        <v>236921.606</v>
      </c>
      <c r="BX58" s="41">
        <f t="shared" si="169"/>
        <v>236921.606</v>
      </c>
      <c r="BY58" s="41">
        <f t="shared" si="169"/>
        <v>246963.80599999998</v>
      </c>
      <c r="BZ58" s="41">
        <f t="shared" si="169"/>
        <v>233533.89599999998</v>
      </c>
      <c r="CA58" s="9"/>
      <c r="CB58" s="23"/>
      <c r="CC58" s="41">
        <f aca="true" t="shared" si="170" ref="CC58:CL58">CC12+CC16+CC20+CC24+CC28+CC32+CC36+CC40+CC44+CC48+CC52+CC56</f>
        <v>219347.756</v>
      </c>
      <c r="CD58" s="41">
        <f t="shared" si="170"/>
        <v>234411.05599999998</v>
      </c>
      <c r="CE58" s="41">
        <f t="shared" si="170"/>
        <v>234411.05599999998</v>
      </c>
      <c r="CF58" s="41">
        <f t="shared" si="170"/>
        <v>234411.05599999998</v>
      </c>
      <c r="CG58" s="41">
        <f t="shared" si="170"/>
        <v>234411.05599999998</v>
      </c>
      <c r="CH58" s="41">
        <f t="shared" si="170"/>
        <v>234411.05599999998</v>
      </c>
      <c r="CI58" s="41">
        <f t="shared" si="170"/>
        <v>234411.05599999998</v>
      </c>
      <c r="CJ58" s="41">
        <f t="shared" si="170"/>
        <v>234411.05599999998</v>
      </c>
      <c r="CK58" s="41">
        <f t="shared" si="170"/>
        <v>234411.05599999998</v>
      </c>
      <c r="CL58" s="41">
        <f t="shared" si="170"/>
        <v>234411.05599999998</v>
      </c>
      <c r="CM58" s="9"/>
      <c r="CN58" s="23"/>
      <c r="CO58" s="41">
        <f>CO12+CO16+CO20+CO24+CO28+CO32+CO36+CO40+CO44+CO48+CO52+CO56</f>
        <v>787381</v>
      </c>
      <c r="CP58" s="41">
        <f>CP12+CP16+CP20+CP24+CP28+CP32+CP36+CP40+CP44+CP48+CP52+CP56</f>
        <v>524921.7</v>
      </c>
      <c r="CQ58" s="41">
        <f>CQ12+CQ16+CQ20+CQ24+CQ28+CQ32+CQ36+CQ40+CQ44+CQ48+CQ52+CQ56</f>
        <v>424457.80000000005</v>
      </c>
      <c r="CR58" s="41">
        <f>CR12+CR16+CR20+CR24+CR28+CR32+CR36+CR40+CR44+CR48+CR52+CR56</f>
        <v>702977.7</v>
      </c>
      <c r="CS58" s="41">
        <f>CS12+CS16+CS20+CS24+CS28+CS32+CS36+CS40+CS44+CS48+CS52+CS56</f>
        <v>550234.14</v>
      </c>
      <c r="CT58" s="9"/>
      <c r="CU58" s="19"/>
      <c r="CV58" s="23"/>
      <c r="CW58" s="25">
        <f aca="true" t="shared" si="171" ref="CW58:DR58">CW12+CW16+CW20+CW24+CW28+CW32+CW36+CW40+CW44+CW48+CW52+CW56</f>
        <v>263890.64999999997</v>
      </c>
      <c r="CX58" s="25">
        <f t="shared" si="171"/>
        <v>243734.79599999997</v>
      </c>
      <c r="CY58" s="25">
        <f t="shared" si="171"/>
        <v>248457.976</v>
      </c>
      <c r="CZ58" s="25">
        <f t="shared" si="171"/>
        <v>244659.73599999998</v>
      </c>
      <c r="DA58" s="41">
        <f t="shared" si="171"/>
        <v>260092.41</v>
      </c>
      <c r="DB58" s="41">
        <f t="shared" si="171"/>
        <v>249382.916</v>
      </c>
      <c r="DC58" s="41">
        <f t="shared" si="171"/>
        <v>276896.08999999997</v>
      </c>
      <c r="DD58" s="41">
        <f t="shared" si="171"/>
        <v>244659.73599999998</v>
      </c>
      <c r="DE58" s="41">
        <f t="shared" si="171"/>
        <v>273990.17</v>
      </c>
      <c r="DF58" s="41">
        <f t="shared" si="171"/>
        <v>244659.73599999998</v>
      </c>
      <c r="DG58" s="41">
        <f t="shared" si="171"/>
        <v>244659.73599999998</v>
      </c>
      <c r="DH58" s="41">
        <f t="shared" si="171"/>
        <v>250307.856</v>
      </c>
      <c r="DI58" s="41">
        <f t="shared" si="171"/>
        <v>250307.856</v>
      </c>
      <c r="DJ58" s="41">
        <f t="shared" si="171"/>
        <v>287431.43</v>
      </c>
      <c r="DK58" s="41">
        <f t="shared" si="171"/>
        <v>261017.35</v>
      </c>
      <c r="DL58" s="41">
        <f t="shared" si="171"/>
        <v>252818.40600000002</v>
      </c>
      <c r="DM58" s="41">
        <f t="shared" si="171"/>
        <v>252818.40600000002</v>
      </c>
      <c r="DN58" s="41">
        <f t="shared" si="171"/>
        <v>252818.40600000002</v>
      </c>
      <c r="DO58" s="41">
        <f t="shared" si="171"/>
        <v>250307.856</v>
      </c>
      <c r="DP58" s="41">
        <f t="shared" si="171"/>
        <v>252818.40600000002</v>
      </c>
      <c r="DQ58" s="41">
        <f t="shared" si="171"/>
        <v>252818.40600000002</v>
      </c>
      <c r="DR58" s="41">
        <f t="shared" si="171"/>
        <v>261017.35</v>
      </c>
      <c r="DS58" s="9"/>
      <c r="DT58" s="19"/>
      <c r="DU58" s="23"/>
      <c r="DV58" s="41">
        <f>DV12+DV16+DV20+DV24+DV28+DV32+DV36+DV40+DV44+DV48+DV52+DV56</f>
        <v>229304.16599999997</v>
      </c>
      <c r="DW58" s="9"/>
      <c r="DX58" s="23"/>
      <c r="DY58" s="41">
        <f>DY12+DY16+DY20+DY24+DY28+DY32+DY36+DY40+DY44+DY48+DY52+DY56</f>
        <v>256258.05599999998</v>
      </c>
      <c r="DZ58" s="22"/>
      <c r="EA58" s="19">
        <v>0</v>
      </c>
      <c r="EB58" s="23"/>
      <c r="EC58" s="41">
        <f>EC12+EC16+EC20+EC24+EC28+EC32+EC36+EC40+EC44+EC48+EC52+EC56</f>
        <v>253137.05599999998</v>
      </c>
      <c r="ED58" s="22"/>
      <c r="EE58" s="19"/>
      <c r="EF58" s="23"/>
      <c r="EG58" s="41">
        <f>EG12+EG16+EG20+EG24+EG28+EG32+EG36+EG40+EG44+EG48+EG52+EG56</f>
        <v>234411.05599999998</v>
      </c>
      <c r="EH58" s="22"/>
      <c r="EI58" s="17">
        <f>SUM(EI59:EI62)</f>
        <v>14.382028799999997</v>
      </c>
      <c r="EJ58" s="23"/>
      <c r="EK58" s="41">
        <f>EK12+EK16+EK20+EK24+EK28+EK32+EK36+EK40+EK44+EK48+EK52+EK56</f>
        <v>256258.05599999998</v>
      </c>
      <c r="EL58" s="9"/>
      <c r="EM58" s="23"/>
      <c r="EN58" s="41">
        <f aca="true" t="shared" si="172" ref="EN58:EX58">EN12+EN16+EN20+EN24+EN28+EN32+EN36+EN40+EN44+EN48+EN52+EN56</f>
        <v>227858.51</v>
      </c>
      <c r="EO58" s="41">
        <f t="shared" si="172"/>
        <v>233384.01</v>
      </c>
      <c r="EP58" s="41">
        <f t="shared" si="172"/>
        <v>207702.656</v>
      </c>
      <c r="EQ58" s="41">
        <f t="shared" si="172"/>
        <v>214936.386</v>
      </c>
      <c r="ER58" s="41">
        <f t="shared" si="172"/>
        <v>232784.09000000003</v>
      </c>
      <c r="ES58" s="41">
        <f t="shared" si="172"/>
        <v>361879.12999999995</v>
      </c>
      <c r="ET58" s="41">
        <f t="shared" si="172"/>
        <v>214936.386</v>
      </c>
      <c r="EU58" s="41">
        <f t="shared" si="172"/>
        <v>214936.386</v>
      </c>
      <c r="EV58" s="41">
        <f t="shared" si="172"/>
        <v>233384.01</v>
      </c>
      <c r="EW58" s="41">
        <f t="shared" si="172"/>
        <v>260092.41</v>
      </c>
      <c r="EX58" s="41">
        <f t="shared" si="172"/>
        <v>214936.386</v>
      </c>
      <c r="EY58" s="9"/>
      <c r="EZ58" s="23"/>
      <c r="FA58" s="41">
        <f aca="true" t="shared" si="173" ref="FA58:FI58">FA12+FA16+FA20+FA24+FA28+FA32+FA36+FA40+FA44+FA48+FA52+FA56</f>
        <v>203523.036</v>
      </c>
      <c r="FB58" s="41">
        <f t="shared" si="173"/>
        <v>219794.55599999998</v>
      </c>
      <c r="FC58" s="41">
        <f t="shared" si="173"/>
        <v>205583.556</v>
      </c>
      <c r="FD58" s="41">
        <f t="shared" si="173"/>
        <v>226567.472</v>
      </c>
      <c r="FE58" s="41">
        <f t="shared" si="173"/>
        <v>198799.856</v>
      </c>
      <c r="FF58" s="41">
        <f t="shared" si="173"/>
        <v>198799.856</v>
      </c>
      <c r="FG58" s="41">
        <f t="shared" si="173"/>
        <v>198799.856</v>
      </c>
      <c r="FH58" s="41">
        <f t="shared" si="173"/>
        <v>201161.446</v>
      </c>
      <c r="FI58" s="41">
        <f t="shared" si="173"/>
        <v>220646.856</v>
      </c>
      <c r="FK58" s="48">
        <f>SUM(J58:FJ58)</f>
        <v>31041493.00602881</v>
      </c>
    </row>
    <row r="59" spans="1:169" ht="20.25" customHeight="1">
      <c r="A59" s="50" t="s">
        <v>3</v>
      </c>
      <c r="B59" s="50"/>
      <c r="C59" s="50"/>
      <c r="D59" s="50"/>
      <c r="E59" s="50"/>
      <c r="F59" s="50"/>
      <c r="G59" s="11"/>
      <c r="H59" s="10">
        <v>0</v>
      </c>
      <c r="I59" s="38"/>
      <c r="J59" s="42">
        <f>J58/3</f>
        <v>78973.86866666666</v>
      </c>
      <c r="K59" s="42">
        <f aca="true" t="shared" si="174" ref="K59:BV59">K58/3</f>
        <v>78973.86866666666</v>
      </c>
      <c r="L59" s="42">
        <f t="shared" si="174"/>
        <v>80647.56866666667</v>
      </c>
      <c r="M59" s="42">
        <f t="shared" si="174"/>
        <v>78137.01866666666</v>
      </c>
      <c r="N59" s="42">
        <f t="shared" si="174"/>
        <v>78137.01866666666</v>
      </c>
      <c r="O59" s="42">
        <f t="shared" si="174"/>
        <v>82321.26866666666</v>
      </c>
      <c r="P59" s="42">
        <f t="shared" si="174"/>
        <v>78973.86866666666</v>
      </c>
      <c r="Q59" s="42">
        <f t="shared" si="174"/>
        <v>78973.86866666666</v>
      </c>
      <c r="R59" s="42">
        <f t="shared" si="174"/>
        <v>78973.86866666666</v>
      </c>
      <c r="S59" s="42">
        <f t="shared" si="174"/>
        <v>78973.86866666666</v>
      </c>
      <c r="T59" s="42">
        <f t="shared" si="174"/>
        <v>78973.86866666666</v>
      </c>
      <c r="U59" s="42">
        <f t="shared" si="174"/>
        <v>78137.01866666666</v>
      </c>
      <c r="V59" s="42">
        <f t="shared" si="174"/>
        <v>81484.41866666666</v>
      </c>
      <c r="W59" s="42">
        <f t="shared" si="174"/>
        <v>78137.01866666666</v>
      </c>
      <c r="X59" s="42">
        <f t="shared" si="174"/>
        <v>82321.26866666666</v>
      </c>
      <c r="Y59" s="42">
        <f t="shared" si="174"/>
        <v>78973.86866666666</v>
      </c>
      <c r="Z59" s="42">
        <f t="shared" si="174"/>
        <v>78973.86866666666</v>
      </c>
      <c r="AA59" s="42">
        <f t="shared" si="174"/>
        <v>78973.86866666666</v>
      </c>
      <c r="AB59" s="42">
        <f t="shared" si="174"/>
        <v>78137.01866666666</v>
      </c>
      <c r="AC59" s="42">
        <f t="shared" si="174"/>
        <v>78973.86866666666</v>
      </c>
      <c r="AD59" s="42">
        <f t="shared" si="174"/>
        <v>78137.01866666666</v>
      </c>
      <c r="AE59" s="42">
        <f t="shared" si="174"/>
        <v>80647.56866666667</v>
      </c>
      <c r="AF59" s="42">
        <f t="shared" si="174"/>
        <v>78137.01866666666</v>
      </c>
      <c r="AG59" s="42">
        <f t="shared" si="174"/>
        <v>78973.86866666666</v>
      </c>
      <c r="AH59" s="42">
        <f t="shared" si="174"/>
        <v>78137.01866666666</v>
      </c>
      <c r="AI59" s="42">
        <f t="shared" si="174"/>
        <v>78137.01866666666</v>
      </c>
      <c r="AJ59" s="42">
        <f t="shared" si="174"/>
        <v>78973.86866666666</v>
      </c>
      <c r="AK59" s="42">
        <f t="shared" si="174"/>
        <v>0</v>
      </c>
      <c r="AL59" s="42">
        <f t="shared" si="174"/>
        <v>0</v>
      </c>
      <c r="AM59" s="42">
        <f t="shared" si="174"/>
        <v>0</v>
      </c>
      <c r="AN59" s="42">
        <f t="shared" si="174"/>
        <v>84031.46433333334</v>
      </c>
      <c r="AO59" s="42">
        <f t="shared" si="174"/>
        <v>81520.91433333333</v>
      </c>
      <c r="AP59" s="42">
        <f t="shared" si="174"/>
        <v>0</v>
      </c>
      <c r="AQ59" s="42">
        <f t="shared" si="174"/>
        <v>0</v>
      </c>
      <c r="AR59" s="42">
        <f t="shared" si="174"/>
        <v>0</v>
      </c>
      <c r="AS59" s="42">
        <f t="shared" si="174"/>
        <v>80398.252</v>
      </c>
      <c r="AT59" s="42">
        <f t="shared" si="174"/>
        <v>80398.252</v>
      </c>
      <c r="AU59" s="42">
        <f t="shared" si="174"/>
        <v>80398.252</v>
      </c>
      <c r="AV59" s="42">
        <f t="shared" si="174"/>
        <v>80398.252</v>
      </c>
      <c r="AW59" s="42">
        <f t="shared" si="174"/>
        <v>80398.252</v>
      </c>
      <c r="AX59" s="42">
        <f t="shared" si="174"/>
        <v>80398.252</v>
      </c>
      <c r="AY59" s="42">
        <f t="shared" si="174"/>
        <v>0</v>
      </c>
      <c r="AZ59" s="42">
        <f t="shared" si="174"/>
        <v>0</v>
      </c>
      <c r="BA59" s="42">
        <f t="shared" si="174"/>
        <v>0</v>
      </c>
      <c r="BB59" s="42">
        <f t="shared" si="174"/>
        <v>85419.352</v>
      </c>
      <c r="BC59" s="42">
        <f t="shared" si="174"/>
        <v>85419.352</v>
      </c>
      <c r="BD59" s="42">
        <f t="shared" si="174"/>
        <v>85419.352</v>
      </c>
      <c r="BE59" s="42">
        <f t="shared" si="174"/>
        <v>85419.352</v>
      </c>
      <c r="BF59" s="42">
        <f t="shared" si="174"/>
        <v>78973.86866666666</v>
      </c>
      <c r="BG59" s="42">
        <f t="shared" si="174"/>
        <v>78973.86866666666</v>
      </c>
      <c r="BH59" s="42">
        <f t="shared" si="174"/>
        <v>78973.86866666666</v>
      </c>
      <c r="BI59" s="42">
        <f t="shared" si="174"/>
        <v>82321.26866666666</v>
      </c>
      <c r="BJ59" s="42">
        <f t="shared" si="174"/>
        <v>78137.01866666666</v>
      </c>
      <c r="BK59" s="42">
        <f t="shared" si="174"/>
        <v>82321.26866666666</v>
      </c>
      <c r="BL59" s="42">
        <f t="shared" si="174"/>
        <v>78137.01866666666</v>
      </c>
      <c r="BM59" s="42">
        <f t="shared" si="174"/>
        <v>78137.01866666666</v>
      </c>
      <c r="BN59" s="42">
        <f t="shared" si="174"/>
        <v>78973.86866666666</v>
      </c>
      <c r="BO59" s="42">
        <f t="shared" si="174"/>
        <v>78137.01866666666</v>
      </c>
      <c r="BP59" s="42">
        <f t="shared" si="174"/>
        <v>80647.56866666667</v>
      </c>
      <c r="BQ59" s="42">
        <f t="shared" si="174"/>
        <v>78137.01866666666</v>
      </c>
      <c r="BR59" s="42">
        <f t="shared" si="174"/>
        <v>78137.01866666666</v>
      </c>
      <c r="BS59" s="42">
        <f t="shared" si="174"/>
        <v>78137.01866666666</v>
      </c>
      <c r="BT59" s="42">
        <f t="shared" si="174"/>
        <v>83198.42866666666</v>
      </c>
      <c r="BU59" s="42">
        <f t="shared" si="174"/>
        <v>78973.86866666666</v>
      </c>
      <c r="BV59" s="42">
        <f t="shared" si="174"/>
        <v>78973.86866666666</v>
      </c>
      <c r="BW59" s="42">
        <f aca="true" t="shared" si="175" ref="BW59:EH59">BW58/3</f>
        <v>78973.86866666666</v>
      </c>
      <c r="BX59" s="42">
        <f t="shared" si="175"/>
        <v>78973.86866666666</v>
      </c>
      <c r="BY59" s="42">
        <f t="shared" si="175"/>
        <v>82321.26866666666</v>
      </c>
      <c r="BZ59" s="42">
        <f t="shared" si="175"/>
        <v>77844.632</v>
      </c>
      <c r="CA59" s="42">
        <f t="shared" si="175"/>
        <v>0</v>
      </c>
      <c r="CB59" s="42">
        <f t="shared" si="175"/>
        <v>0</v>
      </c>
      <c r="CC59" s="42">
        <f t="shared" si="175"/>
        <v>73115.91866666666</v>
      </c>
      <c r="CD59" s="42">
        <f t="shared" si="175"/>
        <v>78137.01866666666</v>
      </c>
      <c r="CE59" s="42">
        <f t="shared" si="175"/>
        <v>78137.01866666666</v>
      </c>
      <c r="CF59" s="42">
        <f t="shared" si="175"/>
        <v>78137.01866666666</v>
      </c>
      <c r="CG59" s="42">
        <f t="shared" si="175"/>
        <v>78137.01866666666</v>
      </c>
      <c r="CH59" s="42">
        <f t="shared" si="175"/>
        <v>78137.01866666666</v>
      </c>
      <c r="CI59" s="42">
        <f t="shared" si="175"/>
        <v>78137.01866666666</v>
      </c>
      <c r="CJ59" s="42">
        <f t="shared" si="175"/>
        <v>78137.01866666666</v>
      </c>
      <c r="CK59" s="42">
        <f t="shared" si="175"/>
        <v>78137.01866666666</v>
      </c>
      <c r="CL59" s="42">
        <f t="shared" si="175"/>
        <v>78137.01866666666</v>
      </c>
      <c r="CM59" s="42">
        <f t="shared" si="175"/>
        <v>0</v>
      </c>
      <c r="CN59" s="42">
        <f t="shared" si="175"/>
        <v>0</v>
      </c>
      <c r="CO59" s="42">
        <f t="shared" si="175"/>
        <v>262460.3333333333</v>
      </c>
      <c r="CP59" s="42">
        <f t="shared" si="175"/>
        <v>174973.9</v>
      </c>
      <c r="CQ59" s="42">
        <f t="shared" si="175"/>
        <v>141485.93333333335</v>
      </c>
      <c r="CR59" s="42">
        <f t="shared" si="175"/>
        <v>234325.9</v>
      </c>
      <c r="CS59" s="42">
        <f t="shared" si="175"/>
        <v>183411.38</v>
      </c>
      <c r="CT59" s="42">
        <f t="shared" si="175"/>
        <v>0</v>
      </c>
      <c r="CU59" s="42">
        <f t="shared" si="175"/>
        <v>0</v>
      </c>
      <c r="CV59" s="42">
        <f t="shared" si="175"/>
        <v>0</v>
      </c>
      <c r="CW59" s="42">
        <f t="shared" si="175"/>
        <v>87963.54999999999</v>
      </c>
      <c r="CX59" s="42">
        <f t="shared" si="175"/>
        <v>81244.93199999999</v>
      </c>
      <c r="CY59" s="42">
        <f t="shared" si="175"/>
        <v>82819.32533333333</v>
      </c>
      <c r="CZ59" s="42">
        <f t="shared" si="175"/>
        <v>81553.24533333333</v>
      </c>
      <c r="DA59" s="42">
        <f t="shared" si="175"/>
        <v>86697.47</v>
      </c>
      <c r="DB59" s="42">
        <f t="shared" si="175"/>
        <v>83127.63866666667</v>
      </c>
      <c r="DC59" s="42">
        <f t="shared" si="175"/>
        <v>92298.69666666666</v>
      </c>
      <c r="DD59" s="42">
        <f t="shared" si="175"/>
        <v>81553.24533333333</v>
      </c>
      <c r="DE59" s="42">
        <f t="shared" si="175"/>
        <v>91330.05666666666</v>
      </c>
      <c r="DF59" s="42">
        <f t="shared" si="175"/>
        <v>81553.24533333333</v>
      </c>
      <c r="DG59" s="42">
        <f t="shared" si="175"/>
        <v>81553.24533333333</v>
      </c>
      <c r="DH59" s="42">
        <f t="shared" si="175"/>
        <v>83435.952</v>
      </c>
      <c r="DI59" s="42">
        <f t="shared" si="175"/>
        <v>83435.952</v>
      </c>
      <c r="DJ59" s="42">
        <f t="shared" si="175"/>
        <v>95810.47666666667</v>
      </c>
      <c r="DK59" s="42">
        <f t="shared" si="175"/>
        <v>87005.78333333334</v>
      </c>
      <c r="DL59" s="42">
        <f t="shared" si="175"/>
        <v>84272.80200000001</v>
      </c>
      <c r="DM59" s="42">
        <f t="shared" si="175"/>
        <v>84272.80200000001</v>
      </c>
      <c r="DN59" s="42">
        <f t="shared" si="175"/>
        <v>84272.80200000001</v>
      </c>
      <c r="DO59" s="42">
        <f t="shared" si="175"/>
        <v>83435.952</v>
      </c>
      <c r="DP59" s="42">
        <f t="shared" si="175"/>
        <v>84272.80200000001</v>
      </c>
      <c r="DQ59" s="42">
        <f t="shared" si="175"/>
        <v>84272.80200000001</v>
      </c>
      <c r="DR59" s="42">
        <f t="shared" si="175"/>
        <v>87005.78333333334</v>
      </c>
      <c r="DS59" s="42">
        <f t="shared" si="175"/>
        <v>0</v>
      </c>
      <c r="DT59" s="42">
        <f t="shared" si="175"/>
        <v>0</v>
      </c>
      <c r="DU59" s="42">
        <f t="shared" si="175"/>
        <v>0</v>
      </c>
      <c r="DV59" s="42">
        <f t="shared" si="175"/>
        <v>76434.722</v>
      </c>
      <c r="DW59" s="42">
        <f t="shared" si="175"/>
        <v>0</v>
      </c>
      <c r="DX59" s="42">
        <f t="shared" si="175"/>
        <v>0</v>
      </c>
      <c r="DY59" s="42">
        <f t="shared" si="175"/>
        <v>85419.352</v>
      </c>
      <c r="DZ59" s="42">
        <f t="shared" si="175"/>
        <v>0</v>
      </c>
      <c r="EA59" s="42">
        <f t="shared" si="175"/>
        <v>0</v>
      </c>
      <c r="EB59" s="42">
        <f t="shared" si="175"/>
        <v>0</v>
      </c>
      <c r="EC59" s="42">
        <f t="shared" si="175"/>
        <v>84379.01866666666</v>
      </c>
      <c r="ED59" s="42">
        <f t="shared" si="175"/>
        <v>0</v>
      </c>
      <c r="EE59" s="42">
        <f t="shared" si="175"/>
        <v>0</v>
      </c>
      <c r="EF59" s="42">
        <f t="shared" si="175"/>
        <v>0</v>
      </c>
      <c r="EG59" s="42">
        <f t="shared" si="175"/>
        <v>78137.01866666666</v>
      </c>
      <c r="EH59" s="42">
        <f t="shared" si="175"/>
        <v>0</v>
      </c>
      <c r="EI59" s="42">
        <f aca="true" t="shared" si="176" ref="EI59:FI59">EI58/3</f>
        <v>78973.86866666666</v>
      </c>
      <c r="EJ59" s="42">
        <f t="shared" si="176"/>
        <v>0</v>
      </c>
      <c r="EK59" s="42">
        <f t="shared" si="176"/>
        <v>85419.352</v>
      </c>
      <c r="EL59" s="42">
        <f t="shared" si="176"/>
        <v>0</v>
      </c>
      <c r="EM59" s="42">
        <f t="shared" si="176"/>
        <v>0</v>
      </c>
      <c r="EN59" s="42">
        <f t="shared" si="176"/>
        <v>75952.83666666667</v>
      </c>
      <c r="EO59" s="42">
        <f t="shared" si="176"/>
        <v>77794.67</v>
      </c>
      <c r="EP59" s="42">
        <f t="shared" si="176"/>
        <v>69234.21866666667</v>
      </c>
      <c r="EQ59" s="42">
        <f t="shared" si="176"/>
        <v>71645.462</v>
      </c>
      <c r="ER59" s="42">
        <f t="shared" si="176"/>
        <v>77594.69666666667</v>
      </c>
      <c r="ES59" s="42">
        <f t="shared" si="176"/>
        <v>120626.37666666665</v>
      </c>
      <c r="ET59" s="42">
        <f t="shared" si="176"/>
        <v>71645.462</v>
      </c>
      <c r="EU59" s="42">
        <f t="shared" si="176"/>
        <v>71645.462</v>
      </c>
      <c r="EV59" s="42">
        <f t="shared" si="176"/>
        <v>77794.67</v>
      </c>
      <c r="EW59" s="42">
        <f t="shared" si="176"/>
        <v>86697.47</v>
      </c>
      <c r="EX59" s="42">
        <f t="shared" si="176"/>
        <v>71645.462</v>
      </c>
      <c r="EY59" s="42">
        <f t="shared" si="176"/>
        <v>0</v>
      </c>
      <c r="EZ59" s="42">
        <f t="shared" si="176"/>
        <v>0</v>
      </c>
      <c r="FA59" s="42">
        <f t="shared" si="176"/>
        <v>67841.012</v>
      </c>
      <c r="FB59" s="42">
        <f t="shared" si="176"/>
        <v>73264.852</v>
      </c>
      <c r="FC59" s="42">
        <f t="shared" si="176"/>
        <v>68527.852</v>
      </c>
      <c r="FD59" s="42">
        <f t="shared" si="176"/>
        <v>75522.49066666666</v>
      </c>
      <c r="FE59" s="42">
        <f t="shared" si="176"/>
        <v>66266.61866666666</v>
      </c>
      <c r="FF59" s="42">
        <f t="shared" si="176"/>
        <v>66266.61866666666</v>
      </c>
      <c r="FG59" s="42">
        <f t="shared" si="176"/>
        <v>66266.61866666666</v>
      </c>
      <c r="FH59" s="42">
        <f t="shared" si="176"/>
        <v>67053.81533333333</v>
      </c>
      <c r="FI59" s="42">
        <f t="shared" si="176"/>
        <v>73548.952</v>
      </c>
      <c r="FK59" s="19">
        <f>SUM(J59:FJ59)</f>
        <v>10347159.54133333</v>
      </c>
      <c r="FL59" s="34">
        <f>J59+K59+L59+M59+N59+O59+P59+Q59+R59+S59+T59+U59+V59+W59+X59+Y59+Z59+AA59+AB59+AC59+AD59+AE59+AF59+AG59+AH59+AI59+AJ59+BB59+BC59+BD59+AN59+AO59+BE59+AS59+AT59+AU59+AV59+AW59+AX59+BF59+BG59+BH59+BI59+BJ59+BK59+BL59+BM59+BN59+BO59+BP59+BQ59+BR59+BS59+BT59+BU59+BV59+BW59+BX59+BY59+BZ59+CC59+CD59+CE59+CF59+CG59+CH59+CI59+CJ59+CK59+CL59+CO59+CP59+CQ59+CR59+CS59+CW59+CX59+CY59+CZ59+DA59+DB59+DC59+DD59+DE59+DF59+DG59+DH59+DI59+DJ59+DK59+DL59+DM59+DN59+DO59+DP59+DQ59+DR59+DV59+DY59+EC59+EG59+EK59+EN59+EO59+EP59+EQ59+ER59+ES59+ET59+EU59+EV59+EW59+EX59+FA59+FB59+FC59+FD59+FE59+FF59+FG59+FH59+FI59</f>
        <v>10347159.54133333</v>
      </c>
      <c r="FM59" s="1">
        <f>FL59/12*0.05</f>
        <v>43113.16475555555</v>
      </c>
    </row>
    <row r="60" spans="1:168" ht="12.75">
      <c r="A60" s="50" t="s">
        <v>4</v>
      </c>
      <c r="B60" s="50"/>
      <c r="C60" s="50"/>
      <c r="D60" s="50"/>
      <c r="E60" s="50"/>
      <c r="F60" s="50"/>
      <c r="G60" s="11"/>
      <c r="H60" s="10">
        <v>0</v>
      </c>
      <c r="I60" s="26"/>
      <c r="J60" s="42">
        <v>482.6</v>
      </c>
      <c r="K60" s="42">
        <v>591.1</v>
      </c>
      <c r="L60" s="42">
        <v>723.5</v>
      </c>
      <c r="M60" s="42">
        <v>461.3</v>
      </c>
      <c r="N60" s="42">
        <v>427</v>
      </c>
      <c r="O60" s="42">
        <v>1363.5</v>
      </c>
      <c r="P60" s="42">
        <v>582.8</v>
      </c>
      <c r="Q60" s="42">
        <v>580.5</v>
      </c>
      <c r="R60" s="42">
        <v>552.2</v>
      </c>
      <c r="S60" s="42">
        <v>564.4</v>
      </c>
      <c r="T60" s="42">
        <v>603.3</v>
      </c>
      <c r="U60" s="42">
        <v>346</v>
      </c>
      <c r="V60" s="42">
        <v>809</v>
      </c>
      <c r="W60" s="42">
        <v>420.4</v>
      </c>
      <c r="X60" s="42">
        <v>886.1</v>
      </c>
      <c r="Y60" s="42">
        <v>623.9</v>
      </c>
      <c r="Z60" s="42">
        <v>624.1</v>
      </c>
      <c r="AA60" s="42">
        <v>579.9</v>
      </c>
      <c r="AB60" s="42">
        <v>464.9</v>
      </c>
      <c r="AC60" s="42">
        <v>633</v>
      </c>
      <c r="AD60" s="42">
        <v>523</v>
      </c>
      <c r="AE60" s="42">
        <v>728.3</v>
      </c>
      <c r="AF60" s="42">
        <v>492.6</v>
      </c>
      <c r="AG60" s="42">
        <v>563</v>
      </c>
      <c r="AH60" s="42">
        <v>428.8</v>
      </c>
      <c r="AI60" s="42">
        <v>457.4</v>
      </c>
      <c r="AJ60" s="42">
        <v>504.9</v>
      </c>
      <c r="AK60" s="11"/>
      <c r="AL60" s="10">
        <v>0</v>
      </c>
      <c r="AM60" s="26"/>
      <c r="AN60" s="42">
        <v>516.1</v>
      </c>
      <c r="AO60" s="42">
        <v>459.8</v>
      </c>
      <c r="AP60" s="11"/>
      <c r="AQ60" s="10">
        <v>0</v>
      </c>
      <c r="AR60" s="45"/>
      <c r="AS60" s="46">
        <v>455.9</v>
      </c>
      <c r="AT60" s="46">
        <v>454.4</v>
      </c>
      <c r="AU60" s="46">
        <v>465.8</v>
      </c>
      <c r="AV60" s="46">
        <v>472.9</v>
      </c>
      <c r="AW60" s="46">
        <v>457.6</v>
      </c>
      <c r="AX60" s="46">
        <v>462.8</v>
      </c>
      <c r="AY60" s="11"/>
      <c r="AZ60" s="19">
        <v>0</v>
      </c>
      <c r="BA60" s="17"/>
      <c r="BB60" s="18">
        <v>455.9</v>
      </c>
      <c r="BC60" s="42">
        <v>462.1</v>
      </c>
      <c r="BD60" s="42">
        <v>465.9</v>
      </c>
      <c r="BE60" s="42">
        <v>517.2</v>
      </c>
      <c r="BF60" s="47">
        <v>525.3</v>
      </c>
      <c r="BG60" s="47">
        <v>563.7</v>
      </c>
      <c r="BH60" s="47">
        <v>481.7</v>
      </c>
      <c r="BI60" s="47">
        <v>876.7</v>
      </c>
      <c r="BJ60" s="47">
        <v>475</v>
      </c>
      <c r="BK60" s="47">
        <v>719.4</v>
      </c>
      <c r="BL60" s="47">
        <v>455.9</v>
      </c>
      <c r="BM60" s="47">
        <v>485.5</v>
      </c>
      <c r="BN60" s="47">
        <v>575.9</v>
      </c>
      <c r="BO60" s="47">
        <v>428.9</v>
      </c>
      <c r="BP60" s="47">
        <v>727.7</v>
      </c>
      <c r="BQ60" s="47">
        <v>419.5</v>
      </c>
      <c r="BR60" s="47">
        <v>451.2</v>
      </c>
      <c r="BS60" s="47">
        <v>526.1</v>
      </c>
      <c r="BT60" s="47">
        <v>974.4</v>
      </c>
      <c r="BU60" s="47">
        <v>568.3</v>
      </c>
      <c r="BV60" s="47">
        <v>663.9</v>
      </c>
      <c r="BW60" s="47">
        <v>598.3</v>
      </c>
      <c r="BX60" s="47">
        <v>531.4</v>
      </c>
      <c r="BY60" s="47">
        <v>804</v>
      </c>
      <c r="BZ60" s="47">
        <v>421.7</v>
      </c>
      <c r="CA60" s="11"/>
      <c r="CB60" s="26"/>
      <c r="CC60" s="18">
        <v>466.7</v>
      </c>
      <c r="CD60" s="29">
        <v>516.5</v>
      </c>
      <c r="CE60" s="29">
        <v>516.9</v>
      </c>
      <c r="CF60" s="29">
        <v>513.6</v>
      </c>
      <c r="CG60" s="29">
        <v>472.5</v>
      </c>
      <c r="CH60" s="29">
        <v>476.9</v>
      </c>
      <c r="CI60" s="29">
        <v>482.6</v>
      </c>
      <c r="CJ60" s="29">
        <v>479.4</v>
      </c>
      <c r="CK60" s="29">
        <v>462.6</v>
      </c>
      <c r="CL60" s="29">
        <v>462.7</v>
      </c>
      <c r="CM60" s="11"/>
      <c r="CN60" s="26"/>
      <c r="CO60" s="28">
        <v>3735.1</v>
      </c>
      <c r="CP60" s="28">
        <v>3782.8</v>
      </c>
      <c r="CQ60" s="28">
        <v>2825.7</v>
      </c>
      <c r="CR60" s="28">
        <v>3620.9</v>
      </c>
      <c r="CS60" s="28">
        <v>1101.4</v>
      </c>
      <c r="CT60" s="11"/>
      <c r="CU60" s="19"/>
      <c r="CV60" s="17"/>
      <c r="CW60" s="18">
        <v>557.3</v>
      </c>
      <c r="CX60" s="18">
        <v>473.4</v>
      </c>
      <c r="CY60" s="18">
        <v>487.5</v>
      </c>
      <c r="CZ60" s="18">
        <v>479.9</v>
      </c>
      <c r="DA60" s="18">
        <v>543.7</v>
      </c>
      <c r="DB60" s="18">
        <v>516.9</v>
      </c>
      <c r="DC60" s="18">
        <v>586.9</v>
      </c>
      <c r="DD60" s="18">
        <v>437.3</v>
      </c>
      <c r="DE60" s="18">
        <v>568.9</v>
      </c>
      <c r="DF60" s="18">
        <v>431.2</v>
      </c>
      <c r="DG60" s="18">
        <v>468.8</v>
      </c>
      <c r="DH60" s="18">
        <v>505.2</v>
      </c>
      <c r="DI60" s="18">
        <v>509.2</v>
      </c>
      <c r="DJ60" s="18">
        <v>609.3</v>
      </c>
      <c r="DK60" s="18">
        <v>552.9</v>
      </c>
      <c r="DL60" s="18">
        <v>503.9</v>
      </c>
      <c r="DM60" s="18">
        <v>525.6</v>
      </c>
      <c r="DN60" s="18">
        <v>506.5</v>
      </c>
      <c r="DO60" s="18">
        <v>497.9</v>
      </c>
      <c r="DP60" s="18">
        <v>516</v>
      </c>
      <c r="DQ60" s="18">
        <v>518.4</v>
      </c>
      <c r="DR60" s="18">
        <v>548.9</v>
      </c>
      <c r="DS60" s="11"/>
      <c r="DT60" s="19">
        <v>0</v>
      </c>
      <c r="DU60" s="26"/>
      <c r="DV60" s="18">
        <v>346.4</v>
      </c>
      <c r="DW60" s="11"/>
      <c r="DX60" s="26"/>
      <c r="DY60" s="18">
        <v>504.1</v>
      </c>
      <c r="DZ60" s="26"/>
      <c r="EA60" s="19">
        <v>0</v>
      </c>
      <c r="EB60" s="26"/>
      <c r="EC60" s="18">
        <v>489.9</v>
      </c>
      <c r="ED60" s="11"/>
      <c r="EE60" s="19">
        <v>0</v>
      </c>
      <c r="EF60" s="17"/>
      <c r="EG60" s="28">
        <v>463</v>
      </c>
      <c r="EH60" s="27"/>
      <c r="EI60" s="27"/>
      <c r="EJ60" s="19"/>
      <c r="EK60" s="28">
        <v>415.8</v>
      </c>
      <c r="EL60" s="11"/>
      <c r="EM60" s="17"/>
      <c r="EN60" s="29">
        <v>565</v>
      </c>
      <c r="EO60" s="29">
        <v>566.1</v>
      </c>
      <c r="EP60" s="29">
        <v>381.5</v>
      </c>
      <c r="EQ60" s="29">
        <v>445.5</v>
      </c>
      <c r="ER60" s="29">
        <v>554.5</v>
      </c>
      <c r="ES60" s="29">
        <v>994.1</v>
      </c>
      <c r="ET60" s="29">
        <v>448</v>
      </c>
      <c r="EU60" s="29">
        <v>523.8</v>
      </c>
      <c r="EV60" s="29">
        <v>565.1</v>
      </c>
      <c r="EW60" s="29">
        <v>634.9</v>
      </c>
      <c r="EX60" s="29">
        <v>430.7</v>
      </c>
      <c r="EY60" s="11"/>
      <c r="EZ60" s="17"/>
      <c r="FA60" s="18">
        <v>533.8</v>
      </c>
      <c r="FB60" s="18">
        <v>564.9</v>
      </c>
      <c r="FC60" s="28">
        <v>462.2</v>
      </c>
      <c r="FD60" s="29">
        <v>595.4</v>
      </c>
      <c r="FE60" s="29">
        <v>473.8</v>
      </c>
      <c r="FF60" s="29">
        <v>454.3</v>
      </c>
      <c r="FG60" s="18">
        <v>507.2</v>
      </c>
      <c r="FH60" s="18">
        <v>526.6</v>
      </c>
      <c r="FI60" s="18">
        <v>467.9</v>
      </c>
      <c r="FL60" s="34"/>
    </row>
    <row r="61" spans="1:168" ht="13.5" customHeight="1">
      <c r="A61" s="51" t="s">
        <v>146</v>
      </c>
      <c r="B61" s="52"/>
      <c r="C61" s="52"/>
      <c r="D61" s="52"/>
      <c r="E61" s="52"/>
      <c r="F61" s="53"/>
      <c r="G61" s="11"/>
      <c r="H61" s="10"/>
      <c r="I61" s="26"/>
      <c r="J61" s="43">
        <f aca="true" t="shared" si="177" ref="J61:AJ61">J59/J60/12</f>
        <v>13.636874683427727</v>
      </c>
      <c r="K61" s="43">
        <f t="shared" si="177"/>
        <v>11.133743397432282</v>
      </c>
      <c r="L61" s="43">
        <f t="shared" si="177"/>
        <v>9.289054211779161</v>
      </c>
      <c r="M61" s="43">
        <f t="shared" si="177"/>
        <v>14.115365753787602</v>
      </c>
      <c r="N61" s="43">
        <f t="shared" si="177"/>
        <v>15.249223002862344</v>
      </c>
      <c r="O61" s="43">
        <f t="shared" si="177"/>
        <v>5.031247321028398</v>
      </c>
      <c r="P61" s="43">
        <f t="shared" si="177"/>
        <v>11.292305631815756</v>
      </c>
      <c r="Q61" s="43">
        <f t="shared" si="177"/>
        <v>11.33704689443966</v>
      </c>
      <c r="R61" s="43">
        <f t="shared" si="177"/>
        <v>11.918065415107245</v>
      </c>
      <c r="S61" s="43">
        <f t="shared" si="177"/>
        <v>11.660445999685015</v>
      </c>
      <c r="T61" s="43">
        <f t="shared" si="177"/>
        <v>10.90859559460007</v>
      </c>
      <c r="U61" s="43">
        <f t="shared" si="177"/>
        <v>18.819127809890812</v>
      </c>
      <c r="V61" s="43">
        <f t="shared" si="177"/>
        <v>8.393533031177036</v>
      </c>
      <c r="W61" s="43">
        <f t="shared" si="177"/>
        <v>15.48862564753145</v>
      </c>
      <c r="X61" s="43">
        <f t="shared" si="177"/>
        <v>7.741909177544545</v>
      </c>
      <c r="Y61" s="43">
        <f t="shared" si="177"/>
        <v>10.54841436483767</v>
      </c>
      <c r="Z61" s="43">
        <f t="shared" si="177"/>
        <v>10.545034004522067</v>
      </c>
      <c r="AA61" s="43">
        <f t="shared" si="177"/>
        <v>11.348776896399762</v>
      </c>
      <c r="AB61" s="43">
        <f t="shared" si="177"/>
        <v>14.0060619966062</v>
      </c>
      <c r="AC61" s="43">
        <f t="shared" si="177"/>
        <v>10.396770493242057</v>
      </c>
      <c r="AD61" s="43">
        <f t="shared" si="177"/>
        <v>12.450130444019543</v>
      </c>
      <c r="AE61" s="43">
        <f t="shared" si="177"/>
        <v>9.227832929043283</v>
      </c>
      <c r="AF61" s="43">
        <f t="shared" si="177"/>
        <v>13.218469797446652</v>
      </c>
      <c r="AG61" s="43">
        <f t="shared" si="177"/>
        <v>11.689441780146042</v>
      </c>
      <c r="AH61" s="43">
        <f t="shared" si="177"/>
        <v>15.185210406301822</v>
      </c>
      <c r="AI61" s="43">
        <f t="shared" si="177"/>
        <v>14.235719768741193</v>
      </c>
      <c r="AJ61" s="43">
        <f t="shared" si="177"/>
        <v>13.034572632644528</v>
      </c>
      <c r="AK61" s="11"/>
      <c r="AL61" s="10"/>
      <c r="AM61" s="26"/>
      <c r="AN61" s="43">
        <f>AN59/AN60/12</f>
        <v>13.568343398135589</v>
      </c>
      <c r="AO61" s="43">
        <f>AO59/AO60/12</f>
        <v>14.774705367067808</v>
      </c>
      <c r="AP61" s="11"/>
      <c r="AQ61" s="10"/>
      <c r="AR61" s="45"/>
      <c r="AS61" s="43">
        <f aca="true" t="shared" si="178" ref="AS61:AX61">AS59/AS60/12</f>
        <v>14.695885793668202</v>
      </c>
      <c r="AT61" s="43">
        <f t="shared" si="178"/>
        <v>14.74439774061033</v>
      </c>
      <c r="AU61" s="43">
        <f t="shared" si="178"/>
        <v>14.383543008444251</v>
      </c>
      <c r="AV61" s="43">
        <f t="shared" si="178"/>
        <v>14.167592161838302</v>
      </c>
      <c r="AW61" s="43">
        <f t="shared" si="178"/>
        <v>14.641290064102563</v>
      </c>
      <c r="AX61" s="43">
        <f t="shared" si="178"/>
        <v>14.476781186977815</v>
      </c>
      <c r="AY61" s="11"/>
      <c r="AZ61" s="19"/>
      <c r="BA61" s="17"/>
      <c r="BB61" s="30">
        <f aca="true" t="shared" si="179" ref="BB61:BZ61">BB59/BB60/12</f>
        <v>15.613685749798933</v>
      </c>
      <c r="BC61" s="43">
        <f t="shared" si="179"/>
        <v>15.404196782803146</v>
      </c>
      <c r="BD61" s="43">
        <f t="shared" si="179"/>
        <v>15.27855619947056</v>
      </c>
      <c r="BE61" s="43">
        <f t="shared" si="179"/>
        <v>13.763107759731888</v>
      </c>
      <c r="BF61" s="43">
        <f t="shared" si="179"/>
        <v>12.528375637202023</v>
      </c>
      <c r="BG61" s="43">
        <f t="shared" si="179"/>
        <v>11.674925886503852</v>
      </c>
      <c r="BH61" s="43">
        <f t="shared" si="179"/>
        <v>13.662353585680345</v>
      </c>
      <c r="BI61" s="43">
        <f t="shared" si="179"/>
        <v>7.824918127320886</v>
      </c>
      <c r="BJ61" s="43">
        <f t="shared" si="179"/>
        <v>13.708248888888887</v>
      </c>
      <c r="BK61" s="43">
        <f t="shared" si="179"/>
        <v>9.535871173508786</v>
      </c>
      <c r="BL61" s="43">
        <f t="shared" si="179"/>
        <v>14.282558065852648</v>
      </c>
      <c r="BM61" s="43">
        <f t="shared" si="179"/>
        <v>13.411778006636913</v>
      </c>
      <c r="BN61" s="43">
        <f t="shared" si="179"/>
        <v>11.427601531901757</v>
      </c>
      <c r="BO61" s="43">
        <f t="shared" si="179"/>
        <v>15.18166990492474</v>
      </c>
      <c r="BP61" s="43">
        <f t="shared" si="179"/>
        <v>9.235441421220589</v>
      </c>
      <c r="BQ61" s="43">
        <f t="shared" si="179"/>
        <v>15.521855118527347</v>
      </c>
      <c r="BR61" s="43">
        <f t="shared" si="179"/>
        <v>14.431334712371944</v>
      </c>
      <c r="BS61" s="43">
        <f t="shared" si="179"/>
        <v>12.376769097552215</v>
      </c>
      <c r="BT61" s="43">
        <f t="shared" si="179"/>
        <v>7.115355489417989</v>
      </c>
      <c r="BU61" s="43">
        <f t="shared" si="179"/>
        <v>11.580425342639842</v>
      </c>
      <c r="BV61" s="43">
        <f t="shared" si="179"/>
        <v>9.912872002142224</v>
      </c>
      <c r="BW61" s="43">
        <f t="shared" si="179"/>
        <v>10.999758853789439</v>
      </c>
      <c r="BX61" s="43">
        <f t="shared" si="179"/>
        <v>12.384561012838205</v>
      </c>
      <c r="BY61" s="43">
        <f t="shared" si="179"/>
        <v>8.532469803758982</v>
      </c>
      <c r="BZ61" s="43">
        <f t="shared" si="179"/>
        <v>15.383098569283062</v>
      </c>
      <c r="CA61" s="11"/>
      <c r="CB61" s="26"/>
      <c r="CC61" s="30">
        <f aca="true" t="shared" si="180" ref="CC61:CL61">CC59/CC60/12</f>
        <v>13.055481513225246</v>
      </c>
      <c r="CD61" s="30">
        <f t="shared" si="180"/>
        <v>12.606811659675161</v>
      </c>
      <c r="CE61" s="30">
        <f t="shared" si="180"/>
        <v>12.597055953225423</v>
      </c>
      <c r="CF61" s="30">
        <f t="shared" si="180"/>
        <v>12.677994980962268</v>
      </c>
      <c r="CG61" s="30">
        <f t="shared" si="180"/>
        <v>13.780779306290414</v>
      </c>
      <c r="CH61" s="30">
        <f t="shared" si="180"/>
        <v>13.653634351482957</v>
      </c>
      <c r="CI61" s="30">
        <f t="shared" si="180"/>
        <v>13.492370953630795</v>
      </c>
      <c r="CJ61" s="30">
        <f t="shared" si="180"/>
        <v>13.582432670467712</v>
      </c>
      <c r="CK61" s="30">
        <f t="shared" si="180"/>
        <v>14.075698707786904</v>
      </c>
      <c r="CL61" s="30">
        <f t="shared" si="180"/>
        <v>14.07265662896525</v>
      </c>
      <c r="CM61" s="11"/>
      <c r="CN61" s="26"/>
      <c r="CO61" s="30">
        <f>CO59/CO60/12</f>
        <v>5.855718573651159</v>
      </c>
      <c r="CP61" s="30">
        <f>CP59/CP60/12</f>
        <v>3.8545940396884135</v>
      </c>
      <c r="CQ61" s="30">
        <f>CQ59/CQ60/12</f>
        <v>4.1725924353060995</v>
      </c>
      <c r="CR61" s="30">
        <f>CR59/CR60/12</f>
        <v>5.392901856812763</v>
      </c>
      <c r="CS61" s="30">
        <f>CS59/CS60/12</f>
        <v>13.877139700986623</v>
      </c>
      <c r="CT61" s="11"/>
      <c r="CU61" s="19"/>
      <c r="CV61" s="17"/>
      <c r="CW61" s="30">
        <f aca="true" t="shared" si="181" ref="CW61:DR61">CW59/CW60/12</f>
        <v>13.153231353549854</v>
      </c>
      <c r="CX61" s="30">
        <f t="shared" si="181"/>
        <v>14.301670891423742</v>
      </c>
      <c r="CY61" s="30">
        <f t="shared" si="181"/>
        <v>14.157149629629629</v>
      </c>
      <c r="CZ61" s="30">
        <f t="shared" si="181"/>
        <v>14.161499849505683</v>
      </c>
      <c r="DA61" s="30">
        <f t="shared" si="181"/>
        <v>13.288190484948807</v>
      </c>
      <c r="DB61" s="30">
        <f t="shared" si="181"/>
        <v>13.401631306291783</v>
      </c>
      <c r="DC61" s="30">
        <f t="shared" si="181"/>
        <v>13.105397947785917</v>
      </c>
      <c r="DD61" s="30">
        <f t="shared" si="181"/>
        <v>15.541055974794824</v>
      </c>
      <c r="DE61" s="30">
        <f t="shared" si="181"/>
        <v>13.378164977246536</v>
      </c>
      <c r="DF61" s="30">
        <f t="shared" si="181"/>
        <v>15.760908575551431</v>
      </c>
      <c r="DG61" s="30">
        <f t="shared" si="181"/>
        <v>14.496808399696624</v>
      </c>
      <c r="DH61" s="30">
        <f t="shared" si="181"/>
        <v>13.762858273950911</v>
      </c>
      <c r="DI61" s="30">
        <f t="shared" si="181"/>
        <v>13.654744697564809</v>
      </c>
      <c r="DJ61" s="30">
        <f t="shared" si="181"/>
        <v>13.10390019512373</v>
      </c>
      <c r="DK61" s="30">
        <f t="shared" si="181"/>
        <v>13.113550270291997</v>
      </c>
      <c r="DL61" s="30">
        <f t="shared" si="181"/>
        <v>13.936760269894824</v>
      </c>
      <c r="DM61" s="30">
        <f t="shared" si="181"/>
        <v>13.361365106544902</v>
      </c>
      <c r="DN61" s="30">
        <f t="shared" si="181"/>
        <v>13.865219151036527</v>
      </c>
      <c r="DO61" s="30">
        <f t="shared" si="181"/>
        <v>13.96464350271139</v>
      </c>
      <c r="DP61" s="30">
        <f t="shared" si="181"/>
        <v>13.609948643410855</v>
      </c>
      <c r="DQ61" s="30">
        <f t="shared" si="181"/>
        <v>13.546939621913582</v>
      </c>
      <c r="DR61" s="30">
        <f t="shared" si="181"/>
        <v>13.209112669784014</v>
      </c>
      <c r="DS61" s="11"/>
      <c r="DT61" s="19"/>
      <c r="DU61" s="26"/>
      <c r="DV61" s="30">
        <f>DV59/DV60/12</f>
        <v>18.38787576982294</v>
      </c>
      <c r="DW61" s="11"/>
      <c r="DX61" s="26"/>
      <c r="DY61" s="30">
        <f>DY59/DY60/12</f>
        <v>14.120768366064935</v>
      </c>
      <c r="DZ61" s="26"/>
      <c r="EA61" s="19"/>
      <c r="EB61" s="26"/>
      <c r="EC61" s="30">
        <f>EC59/EC60/12</f>
        <v>14.353102447211448</v>
      </c>
      <c r="ED61" s="11"/>
      <c r="EE61" s="19"/>
      <c r="EF61" s="17"/>
      <c r="EG61" s="30">
        <f>EG59/EG60/12</f>
        <v>14.063538276937843</v>
      </c>
      <c r="EH61" s="27"/>
      <c r="EI61" s="27"/>
      <c r="EJ61" s="19"/>
      <c r="EK61" s="30">
        <f>EK59/EK60/12</f>
        <v>17.11947891614558</v>
      </c>
      <c r="EL61" s="11"/>
      <c r="EM61" s="17"/>
      <c r="EN61" s="30">
        <f aca="true" t="shared" si="182" ref="EN61:EX61">EN59/EN60/12</f>
        <v>11.202483284169126</v>
      </c>
      <c r="EO61" s="30">
        <f t="shared" si="182"/>
        <v>11.451844491550373</v>
      </c>
      <c r="EP61" s="30">
        <f t="shared" si="182"/>
        <v>15.123245667686035</v>
      </c>
      <c r="EQ61" s="30">
        <f t="shared" si="182"/>
        <v>13.401695099139543</v>
      </c>
      <c r="ER61" s="30">
        <f t="shared" si="182"/>
        <v>11.661361086063522</v>
      </c>
      <c r="ES61" s="30">
        <f t="shared" si="182"/>
        <v>10.111858017860934</v>
      </c>
      <c r="ET61" s="30">
        <f t="shared" si="182"/>
        <v>13.326908854166668</v>
      </c>
      <c r="EU61" s="30">
        <f t="shared" si="182"/>
        <v>11.3983489245259</v>
      </c>
      <c r="EV61" s="30">
        <f t="shared" si="182"/>
        <v>11.472109656108062</v>
      </c>
      <c r="EW61" s="30">
        <f t="shared" si="182"/>
        <v>11.379412768414975</v>
      </c>
      <c r="EX61" s="30">
        <f t="shared" si="182"/>
        <v>13.862213064004335</v>
      </c>
      <c r="EY61" s="11"/>
      <c r="EZ61" s="17"/>
      <c r="FA61" s="30">
        <f aca="true" t="shared" si="183" ref="FA61:FI61">FA59/FA60/12</f>
        <v>10.59089109529162</v>
      </c>
      <c r="FB61" s="30">
        <f t="shared" si="183"/>
        <v>10.807938278161325</v>
      </c>
      <c r="FC61" s="30">
        <f t="shared" si="183"/>
        <v>12.355375018029713</v>
      </c>
      <c r="FD61" s="30">
        <f t="shared" si="183"/>
        <v>10.570273578919867</v>
      </c>
      <c r="FE61" s="30">
        <f t="shared" si="183"/>
        <v>11.655167206040991</v>
      </c>
      <c r="FF61" s="30">
        <f t="shared" si="183"/>
        <v>12.155444028664368</v>
      </c>
      <c r="FG61" s="30">
        <f t="shared" si="183"/>
        <v>10.887654223624255</v>
      </c>
      <c r="FH61" s="30">
        <f t="shared" si="183"/>
        <v>10.611124087437227</v>
      </c>
      <c r="FI61" s="30">
        <f t="shared" si="183"/>
        <v>13.099122319583957</v>
      </c>
      <c r="FL61" s="34"/>
    </row>
    <row r="62" spans="1:168" s="12" customFormat="1" ht="17.25" customHeight="1">
      <c r="A62" s="54" t="s">
        <v>147</v>
      </c>
      <c r="B62" s="54"/>
      <c r="C62" s="54"/>
      <c r="D62" s="54"/>
      <c r="E62" s="54"/>
      <c r="F62" s="54"/>
      <c r="G62" s="4"/>
      <c r="H62" s="10">
        <v>0</v>
      </c>
      <c r="I62" s="30"/>
      <c r="J62" s="43">
        <f aca="true" t="shared" si="184" ref="J62:AJ62">J59/J60</f>
        <v>163.64249620113273</v>
      </c>
      <c r="K62" s="43">
        <f t="shared" si="184"/>
        <v>133.60492076918737</v>
      </c>
      <c r="L62" s="43">
        <f t="shared" si="184"/>
        <v>111.46865054134993</v>
      </c>
      <c r="M62" s="43">
        <f t="shared" si="184"/>
        <v>169.38438904545123</v>
      </c>
      <c r="N62" s="43">
        <f t="shared" si="184"/>
        <v>182.99067603434813</v>
      </c>
      <c r="O62" s="43">
        <f t="shared" si="184"/>
        <v>60.37496785234078</v>
      </c>
      <c r="P62" s="43">
        <f t="shared" si="184"/>
        <v>135.50766758178906</v>
      </c>
      <c r="Q62" s="43">
        <f t="shared" si="184"/>
        <v>136.0445627332759</v>
      </c>
      <c r="R62" s="43">
        <f t="shared" si="184"/>
        <v>143.01678498128695</v>
      </c>
      <c r="S62" s="43">
        <f t="shared" si="184"/>
        <v>139.92535199622017</v>
      </c>
      <c r="T62" s="43">
        <f t="shared" si="184"/>
        <v>130.90314713520084</v>
      </c>
      <c r="U62" s="43">
        <f t="shared" si="184"/>
        <v>225.82953371868976</v>
      </c>
      <c r="V62" s="43">
        <f t="shared" si="184"/>
        <v>100.72239637412443</v>
      </c>
      <c r="W62" s="43">
        <f t="shared" si="184"/>
        <v>185.8635077703774</v>
      </c>
      <c r="X62" s="43">
        <f t="shared" si="184"/>
        <v>92.90291013053454</v>
      </c>
      <c r="Y62" s="43">
        <f t="shared" si="184"/>
        <v>126.58097237805204</v>
      </c>
      <c r="Z62" s="43">
        <f t="shared" si="184"/>
        <v>126.5404080542648</v>
      </c>
      <c r="AA62" s="43">
        <f t="shared" si="184"/>
        <v>136.18532275679715</v>
      </c>
      <c r="AB62" s="43">
        <f t="shared" si="184"/>
        <v>168.0727439592744</v>
      </c>
      <c r="AC62" s="43">
        <f t="shared" si="184"/>
        <v>124.76124591890468</v>
      </c>
      <c r="AD62" s="43">
        <f t="shared" si="184"/>
        <v>149.4015653282345</v>
      </c>
      <c r="AE62" s="43">
        <f t="shared" si="184"/>
        <v>110.7339951485194</v>
      </c>
      <c r="AF62" s="43">
        <f t="shared" si="184"/>
        <v>158.62163756935982</v>
      </c>
      <c r="AG62" s="43">
        <f t="shared" si="184"/>
        <v>140.27330136175252</v>
      </c>
      <c r="AH62" s="43">
        <f t="shared" si="184"/>
        <v>182.22252487562187</v>
      </c>
      <c r="AI62" s="43">
        <f t="shared" si="184"/>
        <v>170.82863722489432</v>
      </c>
      <c r="AJ62" s="43">
        <f t="shared" si="184"/>
        <v>156.41487159173434</v>
      </c>
      <c r="AK62" s="4"/>
      <c r="AL62" s="10">
        <v>0</v>
      </c>
      <c r="AM62" s="30"/>
      <c r="AN62" s="43">
        <f>AN59/AN60</f>
        <v>162.82012077762707</v>
      </c>
      <c r="AO62" s="43">
        <f>AO59/AO60</f>
        <v>177.2964644048137</v>
      </c>
      <c r="AP62" s="4"/>
      <c r="AQ62" s="10">
        <v>0</v>
      </c>
      <c r="AR62" s="43"/>
      <c r="AS62" s="43">
        <f aca="true" t="shared" si="185" ref="AS62:AX62">AS59/AS60</f>
        <v>176.35062952401842</v>
      </c>
      <c r="AT62" s="43">
        <f t="shared" si="185"/>
        <v>176.93277288732395</v>
      </c>
      <c r="AU62" s="43">
        <f t="shared" si="185"/>
        <v>172.60251610133102</v>
      </c>
      <c r="AV62" s="43">
        <f t="shared" si="185"/>
        <v>170.01110594205963</v>
      </c>
      <c r="AW62" s="43">
        <f t="shared" si="185"/>
        <v>175.69548076923076</v>
      </c>
      <c r="AX62" s="43">
        <f t="shared" si="185"/>
        <v>173.72137424373378</v>
      </c>
      <c r="AY62" s="4"/>
      <c r="AZ62" s="19">
        <v>0</v>
      </c>
      <c r="BA62" s="30"/>
      <c r="BB62" s="30">
        <f aca="true" t="shared" si="186" ref="BB62:BZ62">BB59/BB60</f>
        <v>187.3642289975872</v>
      </c>
      <c r="BC62" s="43">
        <f t="shared" si="186"/>
        <v>184.85036139363774</v>
      </c>
      <c r="BD62" s="43">
        <f t="shared" si="186"/>
        <v>183.34267439364672</v>
      </c>
      <c r="BE62" s="43">
        <f t="shared" si="186"/>
        <v>165.15729311678265</v>
      </c>
      <c r="BF62" s="43">
        <f t="shared" si="186"/>
        <v>150.34050764642427</v>
      </c>
      <c r="BG62" s="43">
        <f t="shared" si="186"/>
        <v>140.09911063804623</v>
      </c>
      <c r="BH62" s="43">
        <f t="shared" si="186"/>
        <v>163.94824302816414</v>
      </c>
      <c r="BI62" s="43">
        <f t="shared" si="186"/>
        <v>93.89901752785063</v>
      </c>
      <c r="BJ62" s="43">
        <f t="shared" si="186"/>
        <v>164.49898666666664</v>
      </c>
      <c r="BK62" s="43">
        <f t="shared" si="186"/>
        <v>114.43045408210544</v>
      </c>
      <c r="BL62" s="43">
        <f t="shared" si="186"/>
        <v>171.39069679023177</v>
      </c>
      <c r="BM62" s="43">
        <f t="shared" si="186"/>
        <v>160.94133607964295</v>
      </c>
      <c r="BN62" s="43">
        <f t="shared" si="186"/>
        <v>137.1312183828211</v>
      </c>
      <c r="BO62" s="43">
        <f t="shared" si="186"/>
        <v>182.1800388590969</v>
      </c>
      <c r="BP62" s="43">
        <f t="shared" si="186"/>
        <v>110.82529705464707</v>
      </c>
      <c r="BQ62" s="43">
        <f t="shared" si="186"/>
        <v>186.26226142232815</v>
      </c>
      <c r="BR62" s="43">
        <f t="shared" si="186"/>
        <v>173.17601654846334</v>
      </c>
      <c r="BS62" s="43">
        <f t="shared" si="186"/>
        <v>148.52122917062658</v>
      </c>
      <c r="BT62" s="43">
        <f t="shared" si="186"/>
        <v>85.38426587301586</v>
      </c>
      <c r="BU62" s="43">
        <f t="shared" si="186"/>
        <v>138.9651041116781</v>
      </c>
      <c r="BV62" s="43">
        <f t="shared" si="186"/>
        <v>118.95446402570668</v>
      </c>
      <c r="BW62" s="43">
        <f t="shared" si="186"/>
        <v>131.99710624547328</v>
      </c>
      <c r="BX62" s="43">
        <f t="shared" si="186"/>
        <v>148.61473215405846</v>
      </c>
      <c r="BY62" s="43">
        <f t="shared" si="186"/>
        <v>102.38963764510778</v>
      </c>
      <c r="BZ62" s="43">
        <f t="shared" si="186"/>
        <v>184.59718283139674</v>
      </c>
      <c r="CA62" s="4"/>
      <c r="CB62" s="30"/>
      <c r="CC62" s="30">
        <f aca="true" t="shared" si="187" ref="CC62:CL62">CC59/CC60</f>
        <v>156.66577815870295</v>
      </c>
      <c r="CD62" s="30">
        <f t="shared" si="187"/>
        <v>151.28173991610194</v>
      </c>
      <c r="CE62" s="30">
        <f t="shared" si="187"/>
        <v>151.16467143870508</v>
      </c>
      <c r="CF62" s="30">
        <f t="shared" si="187"/>
        <v>152.1359397715472</v>
      </c>
      <c r="CG62" s="30">
        <f t="shared" si="187"/>
        <v>165.36935167548498</v>
      </c>
      <c r="CH62" s="30">
        <f t="shared" si="187"/>
        <v>163.84361221779548</v>
      </c>
      <c r="CI62" s="30">
        <f t="shared" si="187"/>
        <v>161.90845144356953</v>
      </c>
      <c r="CJ62" s="30">
        <f t="shared" si="187"/>
        <v>162.98919204561255</v>
      </c>
      <c r="CK62" s="30">
        <f t="shared" si="187"/>
        <v>168.90838449344284</v>
      </c>
      <c r="CL62" s="30">
        <f t="shared" si="187"/>
        <v>168.871879547583</v>
      </c>
      <c r="CM62" s="4"/>
      <c r="CN62" s="30"/>
      <c r="CO62" s="30">
        <f>CO59/CO60</f>
        <v>70.2686228838139</v>
      </c>
      <c r="CP62" s="30">
        <f>CP59/CP60</f>
        <v>46.255128476260964</v>
      </c>
      <c r="CQ62" s="30">
        <f>CQ59/CQ60</f>
        <v>50.0711092236732</v>
      </c>
      <c r="CR62" s="30">
        <f>CR59/CR60</f>
        <v>64.71482228175316</v>
      </c>
      <c r="CS62" s="30">
        <f>CS59/CS60</f>
        <v>166.52567641183947</v>
      </c>
      <c r="CT62" s="4"/>
      <c r="CU62" s="19"/>
      <c r="CV62" s="30"/>
      <c r="CW62" s="30">
        <f aca="true" t="shared" si="188" ref="CW62:DR62">CW59/CW60</f>
        <v>157.83877624259824</v>
      </c>
      <c r="CX62" s="30">
        <f t="shared" si="188"/>
        <v>171.6200506970849</v>
      </c>
      <c r="CY62" s="30">
        <f t="shared" si="188"/>
        <v>169.88579555555555</v>
      </c>
      <c r="CZ62" s="30">
        <f t="shared" si="188"/>
        <v>169.9379981940682</v>
      </c>
      <c r="DA62" s="30">
        <f t="shared" si="188"/>
        <v>159.45828581938568</v>
      </c>
      <c r="DB62" s="30">
        <f t="shared" si="188"/>
        <v>160.8195756755014</v>
      </c>
      <c r="DC62" s="30">
        <f t="shared" si="188"/>
        <v>157.264775373431</v>
      </c>
      <c r="DD62" s="30">
        <f t="shared" si="188"/>
        <v>186.4926716975379</v>
      </c>
      <c r="DE62" s="30">
        <f t="shared" si="188"/>
        <v>160.53797972695844</v>
      </c>
      <c r="DF62" s="30">
        <f t="shared" si="188"/>
        <v>189.13090290661717</v>
      </c>
      <c r="DG62" s="30">
        <f t="shared" si="188"/>
        <v>173.96170079635948</v>
      </c>
      <c r="DH62" s="30">
        <f t="shared" si="188"/>
        <v>165.15429928741094</v>
      </c>
      <c r="DI62" s="30">
        <f t="shared" si="188"/>
        <v>163.8569363707777</v>
      </c>
      <c r="DJ62" s="30">
        <f t="shared" si="188"/>
        <v>157.24680234148477</v>
      </c>
      <c r="DK62" s="30">
        <f t="shared" si="188"/>
        <v>157.36260324350397</v>
      </c>
      <c r="DL62" s="30">
        <f t="shared" si="188"/>
        <v>167.24112323873788</v>
      </c>
      <c r="DM62" s="30">
        <f t="shared" si="188"/>
        <v>160.33638127853882</v>
      </c>
      <c r="DN62" s="30">
        <f t="shared" si="188"/>
        <v>166.38262981243832</v>
      </c>
      <c r="DO62" s="30">
        <f t="shared" si="188"/>
        <v>167.57572203253667</v>
      </c>
      <c r="DP62" s="30">
        <f t="shared" si="188"/>
        <v>163.31938372093026</v>
      </c>
      <c r="DQ62" s="30">
        <f t="shared" si="188"/>
        <v>162.563275462963</v>
      </c>
      <c r="DR62" s="30">
        <f t="shared" si="188"/>
        <v>158.50935203740818</v>
      </c>
      <c r="DS62" s="4"/>
      <c r="DT62" s="19">
        <v>0</v>
      </c>
      <c r="DU62" s="30"/>
      <c r="DV62" s="30">
        <f>DV59/DV60</f>
        <v>220.6545092378753</v>
      </c>
      <c r="DW62" s="4"/>
      <c r="DX62" s="30"/>
      <c r="DY62" s="30">
        <f>DY59/DY60</f>
        <v>169.4492203927792</v>
      </c>
      <c r="DZ62" s="30"/>
      <c r="EA62" s="19">
        <v>0</v>
      </c>
      <c r="EB62" s="30"/>
      <c r="EC62" s="30">
        <f>EC59/EC60</f>
        <v>172.23722936653738</v>
      </c>
      <c r="ED62" s="4"/>
      <c r="EE62" s="19">
        <v>0</v>
      </c>
      <c r="EF62" s="30"/>
      <c r="EG62" s="30">
        <f>EG59/EG60</f>
        <v>168.76245932325412</v>
      </c>
      <c r="EH62" s="31"/>
      <c r="EI62" s="30">
        <f>7.36*1.416*1.2*1.15</f>
        <v>14.382028799999997</v>
      </c>
      <c r="EJ62" s="30"/>
      <c r="EK62" s="30">
        <f>EK59/EK60</f>
        <v>205.43374699374698</v>
      </c>
      <c r="EL62" s="4"/>
      <c r="EM62" s="30"/>
      <c r="EN62" s="30">
        <f aca="true" t="shared" si="189" ref="EN62:EX62">EN59/EN60</f>
        <v>134.42979941002952</v>
      </c>
      <c r="EO62" s="30">
        <f t="shared" si="189"/>
        <v>137.42213389860447</v>
      </c>
      <c r="EP62" s="30">
        <f t="shared" si="189"/>
        <v>181.47894801223242</v>
      </c>
      <c r="EQ62" s="30">
        <f t="shared" si="189"/>
        <v>160.8203411896745</v>
      </c>
      <c r="ER62" s="30">
        <f t="shared" si="189"/>
        <v>139.93633303276226</v>
      </c>
      <c r="ES62" s="30">
        <f t="shared" si="189"/>
        <v>121.3422962143312</v>
      </c>
      <c r="ET62" s="30">
        <f t="shared" si="189"/>
        <v>159.92290625</v>
      </c>
      <c r="EU62" s="30">
        <f t="shared" si="189"/>
        <v>136.7801870943108</v>
      </c>
      <c r="EV62" s="30">
        <f t="shared" si="189"/>
        <v>137.66531587329675</v>
      </c>
      <c r="EW62" s="30">
        <f t="shared" si="189"/>
        <v>136.5529532209797</v>
      </c>
      <c r="EX62" s="30">
        <f t="shared" si="189"/>
        <v>166.346556768052</v>
      </c>
      <c r="EY62" s="4"/>
      <c r="EZ62" s="30"/>
      <c r="FA62" s="30">
        <f aca="true" t="shared" si="190" ref="FA62:FI62">FA59/FA60</f>
        <v>127.09069314349945</v>
      </c>
      <c r="FB62" s="30">
        <f t="shared" si="190"/>
        <v>129.6952593379359</v>
      </c>
      <c r="FC62" s="30">
        <f t="shared" si="190"/>
        <v>148.26450021635657</v>
      </c>
      <c r="FD62" s="30">
        <f t="shared" si="190"/>
        <v>126.8432829470384</v>
      </c>
      <c r="FE62" s="30">
        <f t="shared" si="190"/>
        <v>139.86200647249188</v>
      </c>
      <c r="FF62" s="30">
        <f t="shared" si="190"/>
        <v>145.8653283439724</v>
      </c>
      <c r="FG62" s="30">
        <f t="shared" si="190"/>
        <v>130.65185068349106</v>
      </c>
      <c r="FH62" s="30">
        <f t="shared" si="190"/>
        <v>127.33348904924674</v>
      </c>
      <c r="FI62" s="30">
        <f t="shared" si="190"/>
        <v>157.1894678350075</v>
      </c>
      <c r="FL62" s="34"/>
    </row>
    <row r="63" spans="9:163" ht="12.75">
      <c r="I63" s="30">
        <v>14.25</v>
      </c>
      <c r="K63" s="40"/>
      <c r="AM63" s="13">
        <v>13.29</v>
      </c>
      <c r="AP63" s="32"/>
      <c r="AQ63" s="32"/>
      <c r="AR63" s="32">
        <v>12.09</v>
      </c>
      <c r="AS63" s="32"/>
      <c r="AT63" s="32"/>
      <c r="AU63" s="32"/>
      <c r="AV63" s="32"/>
      <c r="AW63" s="32"/>
      <c r="AX63" s="32"/>
      <c r="AY63" s="32"/>
      <c r="AZ63" s="32"/>
      <c r="BA63" s="32">
        <v>13.63</v>
      </c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B63" s="13">
        <v>13.63</v>
      </c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>
        <v>17.26</v>
      </c>
      <c r="CO63" s="32"/>
      <c r="CP63" s="32">
        <v>16.64</v>
      </c>
      <c r="CQ63" s="32"/>
      <c r="CR63" s="32"/>
      <c r="CS63" s="32"/>
      <c r="CT63" s="32"/>
      <c r="CU63" s="32"/>
      <c r="CV63" s="32">
        <v>13.95</v>
      </c>
      <c r="DU63" s="13">
        <v>13.63</v>
      </c>
      <c r="DX63" s="13">
        <v>13.88</v>
      </c>
      <c r="EB63" s="13">
        <v>13.88</v>
      </c>
      <c r="ED63" s="32"/>
      <c r="EE63" s="32"/>
      <c r="EF63" s="13">
        <v>13.88</v>
      </c>
      <c r="EG63" s="32"/>
      <c r="EH63" s="32"/>
      <c r="EI63" s="32"/>
      <c r="EJ63" s="32">
        <v>10.76</v>
      </c>
      <c r="EK63" s="32"/>
      <c r="EL63" s="32"/>
      <c r="EM63" s="32">
        <v>13.63</v>
      </c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>
        <v>10.52</v>
      </c>
      <c r="FA63" s="32"/>
      <c r="FB63" s="32"/>
      <c r="FC63" s="32"/>
      <c r="FD63" s="32"/>
      <c r="FE63" s="32"/>
      <c r="FF63" s="32"/>
      <c r="FG63" s="32"/>
    </row>
    <row r="64" spans="42:163" ht="12.75" customHeight="1" hidden="1"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</row>
    <row r="67" spans="3:7" ht="15.75">
      <c r="C67" s="49"/>
      <c r="D67" s="49"/>
      <c r="E67" s="49"/>
      <c r="F67" s="49"/>
      <c r="G67" s="49"/>
    </row>
  </sheetData>
  <sheetProtection/>
  <mergeCells count="37">
    <mergeCell ref="AP8:AX8"/>
    <mergeCell ref="AY8:BZ8"/>
    <mergeCell ref="DW8:DY8"/>
    <mergeCell ref="DZ8:EC8"/>
    <mergeCell ref="A1:I1"/>
    <mergeCell ref="A2:I2"/>
    <mergeCell ref="A3:I3"/>
    <mergeCell ref="A4:I4"/>
    <mergeCell ref="A7:F9"/>
    <mergeCell ref="G7:EX7"/>
    <mergeCell ref="G8:AJ8"/>
    <mergeCell ref="AK8:AO8"/>
    <mergeCell ref="ED8:EG8"/>
    <mergeCell ref="EH8:EK8"/>
    <mergeCell ref="EL8:EX8"/>
    <mergeCell ref="EY8:FI8"/>
    <mergeCell ref="A10:F13"/>
    <mergeCell ref="A14:F17"/>
    <mergeCell ref="CA8:CL8"/>
    <mergeCell ref="CM8:CS8"/>
    <mergeCell ref="CT8:DR8"/>
    <mergeCell ref="DS8:DV8"/>
    <mergeCell ref="A18:F21"/>
    <mergeCell ref="A22:F25"/>
    <mergeCell ref="A26:F29"/>
    <mergeCell ref="A30:F33"/>
    <mergeCell ref="A34:F37"/>
    <mergeCell ref="A38:F41"/>
    <mergeCell ref="A60:F60"/>
    <mergeCell ref="A61:F61"/>
    <mergeCell ref="A62:F62"/>
    <mergeCell ref="A42:F45"/>
    <mergeCell ref="A46:F49"/>
    <mergeCell ref="A50:F53"/>
    <mergeCell ref="A54:F57"/>
    <mergeCell ref="A58:F58"/>
    <mergeCell ref="A59:F59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67"/>
  <sheetViews>
    <sheetView view="pageBreakPreview" zoomScaleSheetLayoutView="100" zoomScalePageLayoutView="0" workbookViewId="0" topLeftCell="A1">
      <pane xSplit="6" ySplit="9" topLeftCell="G43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K66" sqref="AK66"/>
    </sheetView>
  </sheetViews>
  <sheetFormatPr defaultColWidth="9.00390625" defaultRowHeight="12.75"/>
  <cols>
    <col min="1" max="1" width="10.125" style="1" customWidth="1"/>
    <col min="2" max="4" width="9.125" style="1" customWidth="1"/>
    <col min="5" max="5" width="4.875" style="1" customWidth="1"/>
    <col min="6" max="6" width="11.75390625" style="1" customWidth="1"/>
    <col min="7" max="7" width="21.00390625" style="1" customWidth="1"/>
    <col min="8" max="8" width="0.12890625" style="1" customWidth="1"/>
    <col min="9" max="9" width="7.875" style="13" customWidth="1"/>
    <col min="10" max="36" width="9.25390625" style="13" customWidth="1"/>
    <col min="37" max="37" width="20.875" style="13" customWidth="1"/>
    <col min="38" max="38" width="6.375" style="13" hidden="1" customWidth="1"/>
    <col min="39" max="39" width="8.00390625" style="13" customWidth="1"/>
    <col min="40" max="41" width="9.25390625" style="13" customWidth="1"/>
    <col min="42" max="42" width="21.00390625" style="13" customWidth="1"/>
    <col min="43" max="43" width="6.625" style="13" hidden="1" customWidth="1"/>
    <col min="44" max="44" width="8.25390625" style="13" customWidth="1"/>
    <col min="45" max="48" width="11.75390625" style="13" customWidth="1"/>
    <col min="49" max="50" width="13.125" style="13" customWidth="1"/>
    <col min="51" max="51" width="22.375" style="13" customWidth="1"/>
    <col min="52" max="52" width="0.12890625" style="13" customWidth="1"/>
    <col min="53" max="53" width="8.125" style="13" customWidth="1"/>
    <col min="54" max="57" width="8.875" style="13" bestFit="1" customWidth="1"/>
    <col min="58" max="78" width="9.125" style="13" customWidth="1"/>
    <col min="79" max="79" width="21.00390625" style="13" customWidth="1"/>
    <col min="80" max="80" width="8.125" style="13" customWidth="1"/>
    <col min="81" max="81" width="9.25390625" style="13" customWidth="1"/>
    <col min="82" max="90" width="9.125" style="13" customWidth="1"/>
    <col min="91" max="91" width="22.00390625" style="13" customWidth="1"/>
    <col min="92" max="92" width="8.625" style="13" customWidth="1"/>
    <col min="93" max="97" width="13.625" style="13" customWidth="1"/>
    <col min="98" max="98" width="22.00390625" style="13" customWidth="1"/>
    <col min="99" max="99" width="0.12890625" style="13" customWidth="1"/>
    <col min="100" max="100" width="8.625" style="13" customWidth="1"/>
    <col min="101" max="119" width="9.25390625" style="13" customWidth="1"/>
    <col min="120" max="120" width="8.875" style="13" customWidth="1"/>
    <col min="121" max="122" width="9.25390625" style="13" customWidth="1"/>
    <col min="123" max="123" width="21.00390625" style="13" customWidth="1"/>
    <col min="124" max="124" width="0.12890625" style="13" customWidth="1"/>
    <col min="125" max="125" width="9.25390625" style="13" customWidth="1"/>
    <col min="126" max="126" width="7.125" style="13" customWidth="1"/>
    <col min="127" max="127" width="20.875" style="13" customWidth="1"/>
    <col min="128" max="128" width="9.75390625" style="13" customWidth="1"/>
    <col min="129" max="129" width="9.25390625" style="13" customWidth="1"/>
    <col min="130" max="130" width="21.00390625" style="13" customWidth="1"/>
    <col min="131" max="131" width="7.00390625" style="13" hidden="1" customWidth="1"/>
    <col min="132" max="132" width="7.875" style="13" customWidth="1"/>
    <col min="133" max="133" width="9.875" style="13" bestFit="1" customWidth="1"/>
    <col min="134" max="134" width="21.875" style="13" customWidth="1"/>
    <col min="135" max="135" width="6.75390625" style="13" hidden="1" customWidth="1"/>
    <col min="136" max="136" width="8.125" style="13" customWidth="1"/>
    <col min="137" max="137" width="11.25390625" style="13" customWidth="1"/>
    <col min="138" max="138" width="21.125" style="13" customWidth="1"/>
    <col min="139" max="139" width="1.00390625" style="13" hidden="1" customWidth="1"/>
    <col min="140" max="140" width="8.00390625" style="13" customWidth="1"/>
    <col min="141" max="141" width="10.75390625" style="13" customWidth="1"/>
    <col min="142" max="142" width="22.375" style="13" customWidth="1"/>
    <col min="143" max="143" width="7.75390625" style="13" customWidth="1"/>
    <col min="144" max="154" width="9.125" style="13" customWidth="1"/>
    <col min="155" max="155" width="22.375" style="13" customWidth="1"/>
    <col min="156" max="156" width="8.00390625" style="13" customWidth="1"/>
    <col min="157" max="158" width="9.125" style="13" customWidth="1"/>
    <col min="159" max="159" width="10.00390625" style="13" bestFit="1" customWidth="1"/>
    <col min="160" max="163" width="9.125" style="13" customWidth="1"/>
    <col min="164" max="166" width="9.125" style="1" customWidth="1"/>
    <col min="167" max="168" width="14.75390625" style="1" customWidth="1"/>
    <col min="169" max="214" width="9.125" style="1" customWidth="1"/>
  </cols>
  <sheetData>
    <row r="1" spans="1:107" ht="16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4"/>
      <c r="DC1" s="14"/>
    </row>
    <row r="2" spans="1:107" ht="16.5" customHeight="1">
      <c r="A2" s="90" t="s">
        <v>170</v>
      </c>
      <c r="B2" s="90"/>
      <c r="C2" s="90"/>
      <c r="D2" s="90"/>
      <c r="E2" s="90"/>
      <c r="F2" s="90"/>
      <c r="G2" s="90"/>
      <c r="H2" s="90"/>
      <c r="I2" s="90"/>
      <c r="J2" s="15"/>
      <c r="DC2" s="15"/>
    </row>
    <row r="3" spans="1:107" ht="16.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15"/>
      <c r="DC3" s="15"/>
    </row>
    <row r="4" spans="1:9" ht="16.5" customHeight="1">
      <c r="A4" s="90" t="s">
        <v>6</v>
      </c>
      <c r="B4" s="90"/>
      <c r="C4" s="90"/>
      <c r="D4" s="90"/>
      <c r="E4" s="90"/>
      <c r="F4" s="90"/>
      <c r="G4" s="90"/>
      <c r="H4" s="90"/>
      <c r="I4" s="90"/>
    </row>
    <row r="5" spans="1:133" ht="0.75" customHeight="1">
      <c r="A5" s="2"/>
      <c r="B5" s="2"/>
      <c r="C5" s="2"/>
      <c r="D5" s="2"/>
      <c r="E5" s="2"/>
      <c r="F5" s="2"/>
      <c r="G5" s="2"/>
      <c r="H5" s="2"/>
      <c r="I5" s="16"/>
      <c r="AK5" s="16"/>
      <c r="AL5" s="16"/>
      <c r="AM5" s="16"/>
      <c r="CA5" s="16"/>
      <c r="CB5" s="16"/>
      <c r="DS5" s="16"/>
      <c r="DT5" s="16"/>
      <c r="DU5" s="16"/>
      <c r="DV5" s="16"/>
      <c r="DW5" s="16"/>
      <c r="DX5" s="16"/>
      <c r="DZ5" s="16"/>
      <c r="EA5" s="16"/>
      <c r="EB5" s="16"/>
      <c r="EC5" s="16"/>
    </row>
    <row r="6" spans="1:2" ht="12.75">
      <c r="A6" s="3" t="s">
        <v>7</v>
      </c>
      <c r="B6" s="3" t="s">
        <v>8</v>
      </c>
    </row>
    <row r="7" spans="1:163" ht="18" customHeight="1">
      <c r="A7" s="91" t="s">
        <v>126</v>
      </c>
      <c r="B7" s="91"/>
      <c r="C7" s="91"/>
      <c r="D7" s="91"/>
      <c r="E7" s="91"/>
      <c r="F7" s="91"/>
      <c r="G7" s="92" t="s">
        <v>5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1"/>
      <c r="EZ7" s="1"/>
      <c r="FA7" s="1"/>
      <c r="FB7" s="1"/>
      <c r="FC7" s="1"/>
      <c r="FD7" s="1"/>
      <c r="FE7" s="1"/>
      <c r="FF7" s="1"/>
      <c r="FG7" s="1"/>
    </row>
    <row r="8" spans="1:165" ht="35.25" customHeight="1">
      <c r="A8" s="91"/>
      <c r="B8" s="91"/>
      <c r="C8" s="91"/>
      <c r="D8" s="91"/>
      <c r="E8" s="91"/>
      <c r="F8" s="91"/>
      <c r="G8" s="94" t="s">
        <v>168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6"/>
      <c r="AK8" s="86" t="s">
        <v>156</v>
      </c>
      <c r="AL8" s="87"/>
      <c r="AM8" s="87"/>
      <c r="AN8" s="87"/>
      <c r="AO8" s="87"/>
      <c r="AP8" s="97" t="s">
        <v>157</v>
      </c>
      <c r="AQ8" s="98"/>
      <c r="AR8" s="98"/>
      <c r="AS8" s="98"/>
      <c r="AT8" s="98"/>
      <c r="AU8" s="98"/>
      <c r="AV8" s="98"/>
      <c r="AW8" s="98"/>
      <c r="AX8" s="99"/>
      <c r="AY8" s="97" t="s">
        <v>158</v>
      </c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9"/>
      <c r="CA8" s="86" t="s">
        <v>159</v>
      </c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8"/>
      <c r="CM8" s="73" t="s">
        <v>160</v>
      </c>
      <c r="CN8" s="73"/>
      <c r="CO8" s="73"/>
      <c r="CP8" s="73"/>
      <c r="CQ8" s="73"/>
      <c r="CR8" s="73"/>
      <c r="CS8" s="73"/>
      <c r="CT8" s="74" t="s">
        <v>161</v>
      </c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86" t="s">
        <v>125</v>
      </c>
      <c r="DT8" s="87"/>
      <c r="DU8" s="87"/>
      <c r="DV8" s="88"/>
      <c r="DW8" s="86" t="s">
        <v>162</v>
      </c>
      <c r="DX8" s="87"/>
      <c r="DY8" s="88"/>
      <c r="DZ8" s="89" t="s">
        <v>163</v>
      </c>
      <c r="EA8" s="89"/>
      <c r="EB8" s="89"/>
      <c r="EC8" s="89"/>
      <c r="ED8" s="73" t="s">
        <v>164</v>
      </c>
      <c r="EE8" s="73"/>
      <c r="EF8" s="73"/>
      <c r="EG8" s="73"/>
      <c r="EH8" s="73" t="s">
        <v>165</v>
      </c>
      <c r="EI8" s="73"/>
      <c r="EJ8" s="73"/>
      <c r="EK8" s="73"/>
      <c r="EL8" s="73" t="s">
        <v>166</v>
      </c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4" t="s">
        <v>167</v>
      </c>
      <c r="EZ8" s="75"/>
      <c r="FA8" s="75"/>
      <c r="FB8" s="75"/>
      <c r="FC8" s="75"/>
      <c r="FD8" s="75"/>
      <c r="FE8" s="75"/>
      <c r="FF8" s="75"/>
      <c r="FG8" s="75"/>
      <c r="FH8" s="75"/>
      <c r="FI8" s="76"/>
    </row>
    <row r="9" spans="1:165" s="5" customFormat="1" ht="39" customHeight="1">
      <c r="A9" s="91"/>
      <c r="B9" s="91"/>
      <c r="C9" s="91"/>
      <c r="D9" s="91"/>
      <c r="E9" s="91"/>
      <c r="F9" s="91"/>
      <c r="G9" s="36" t="s">
        <v>148</v>
      </c>
      <c r="H9" s="33" t="s">
        <v>2</v>
      </c>
      <c r="I9" s="36" t="s">
        <v>139</v>
      </c>
      <c r="J9" s="33" t="s">
        <v>11</v>
      </c>
      <c r="K9" s="33" t="s">
        <v>13</v>
      </c>
      <c r="L9" s="33" t="s">
        <v>19</v>
      </c>
      <c r="M9" s="33" t="s">
        <v>22</v>
      </c>
      <c r="N9" s="33" t="s">
        <v>24</v>
      </c>
      <c r="O9" s="33" t="s">
        <v>26</v>
      </c>
      <c r="P9" s="33" t="s">
        <v>27</v>
      </c>
      <c r="Q9" s="33" t="s">
        <v>28</v>
      </c>
      <c r="R9" s="33" t="s">
        <v>32</v>
      </c>
      <c r="S9" s="33" t="s">
        <v>35</v>
      </c>
      <c r="T9" s="33" t="s">
        <v>36</v>
      </c>
      <c r="U9" s="33" t="s">
        <v>37</v>
      </c>
      <c r="V9" s="33" t="s">
        <v>38</v>
      </c>
      <c r="W9" s="33" t="s">
        <v>39</v>
      </c>
      <c r="X9" s="33" t="s">
        <v>40</v>
      </c>
      <c r="Y9" s="33" t="s">
        <v>41</v>
      </c>
      <c r="Z9" s="33" t="s">
        <v>43</v>
      </c>
      <c r="AA9" s="33" t="s">
        <v>47</v>
      </c>
      <c r="AB9" s="33" t="s">
        <v>52</v>
      </c>
      <c r="AC9" s="33" t="s">
        <v>53</v>
      </c>
      <c r="AD9" s="33" t="s">
        <v>54</v>
      </c>
      <c r="AE9" s="33" t="s">
        <v>56</v>
      </c>
      <c r="AF9" s="33" t="s">
        <v>57</v>
      </c>
      <c r="AG9" s="33" t="s">
        <v>58</v>
      </c>
      <c r="AH9" s="33" t="s">
        <v>59</v>
      </c>
      <c r="AI9" s="33" t="s">
        <v>64</v>
      </c>
      <c r="AJ9" s="33" t="s">
        <v>66</v>
      </c>
      <c r="AK9" s="36" t="s">
        <v>148</v>
      </c>
      <c r="AL9" s="33" t="s">
        <v>2</v>
      </c>
      <c r="AM9" s="36" t="s">
        <v>139</v>
      </c>
      <c r="AN9" s="33" t="s">
        <v>34</v>
      </c>
      <c r="AO9" s="33" t="s">
        <v>75</v>
      </c>
      <c r="AP9" s="35" t="s">
        <v>148</v>
      </c>
      <c r="AQ9" s="33" t="s">
        <v>2</v>
      </c>
      <c r="AR9" s="36" t="s">
        <v>139</v>
      </c>
      <c r="AS9" s="33" t="s">
        <v>78</v>
      </c>
      <c r="AT9" s="33" t="s">
        <v>79</v>
      </c>
      <c r="AU9" s="33" t="s">
        <v>81</v>
      </c>
      <c r="AV9" s="33" t="s">
        <v>82</v>
      </c>
      <c r="AW9" s="33" t="s">
        <v>83</v>
      </c>
      <c r="AX9" s="33" t="s">
        <v>84</v>
      </c>
      <c r="AY9" s="36" t="s">
        <v>148</v>
      </c>
      <c r="AZ9" s="33" t="s">
        <v>2</v>
      </c>
      <c r="BA9" s="36" t="s">
        <v>139</v>
      </c>
      <c r="BB9" s="33" t="s">
        <v>72</v>
      </c>
      <c r="BC9" s="33" t="s">
        <v>73</v>
      </c>
      <c r="BD9" s="33" t="s">
        <v>74</v>
      </c>
      <c r="BE9" s="33" t="s">
        <v>76</v>
      </c>
      <c r="BF9" s="33" t="s">
        <v>12</v>
      </c>
      <c r="BG9" s="33" t="s">
        <v>88</v>
      </c>
      <c r="BH9" s="33" t="s">
        <v>89</v>
      </c>
      <c r="BI9" s="33" t="s">
        <v>95</v>
      </c>
      <c r="BJ9" s="33" t="s">
        <v>150</v>
      </c>
      <c r="BK9" s="33" t="s">
        <v>151</v>
      </c>
      <c r="BL9" s="33" t="s">
        <v>98</v>
      </c>
      <c r="BM9" s="33" t="s">
        <v>152</v>
      </c>
      <c r="BN9" s="33" t="s">
        <v>153</v>
      </c>
      <c r="BO9" s="33" t="s">
        <v>99</v>
      </c>
      <c r="BP9" s="33" t="s">
        <v>42</v>
      </c>
      <c r="BQ9" s="33" t="s">
        <v>100</v>
      </c>
      <c r="BR9" s="33" t="s">
        <v>101</v>
      </c>
      <c r="BS9" s="33" t="s">
        <v>55</v>
      </c>
      <c r="BT9" s="33" t="s">
        <v>103</v>
      </c>
      <c r="BU9" s="33" t="s">
        <v>104</v>
      </c>
      <c r="BV9" s="33" t="s">
        <v>60</v>
      </c>
      <c r="BW9" s="33" t="s">
        <v>105</v>
      </c>
      <c r="BX9" s="33" t="s">
        <v>106</v>
      </c>
      <c r="BY9" s="33" t="s">
        <v>65</v>
      </c>
      <c r="BZ9" s="33" t="s">
        <v>68</v>
      </c>
      <c r="CA9" s="36" t="s">
        <v>148</v>
      </c>
      <c r="CB9" s="36" t="s">
        <v>139</v>
      </c>
      <c r="CC9" s="33" t="s">
        <v>107</v>
      </c>
      <c r="CD9" s="33" t="s">
        <v>109</v>
      </c>
      <c r="CE9" s="33" t="s">
        <v>108</v>
      </c>
      <c r="CF9" s="33" t="s">
        <v>110</v>
      </c>
      <c r="CG9" s="33" t="s">
        <v>111</v>
      </c>
      <c r="CH9" s="33" t="s">
        <v>112</v>
      </c>
      <c r="CI9" s="33" t="s">
        <v>113</v>
      </c>
      <c r="CJ9" s="33" t="s">
        <v>117</v>
      </c>
      <c r="CK9" s="33" t="s">
        <v>118</v>
      </c>
      <c r="CL9" s="33" t="s">
        <v>116</v>
      </c>
      <c r="CM9" s="36" t="s">
        <v>148</v>
      </c>
      <c r="CN9" s="36" t="s">
        <v>139</v>
      </c>
      <c r="CO9" s="33" t="s">
        <v>120</v>
      </c>
      <c r="CP9" s="33" t="s">
        <v>121</v>
      </c>
      <c r="CQ9" s="33" t="s">
        <v>122</v>
      </c>
      <c r="CR9" s="33" t="s">
        <v>154</v>
      </c>
      <c r="CS9" s="33" t="s">
        <v>123</v>
      </c>
      <c r="CT9" s="36" t="s">
        <v>148</v>
      </c>
      <c r="CU9" s="36" t="s">
        <v>139</v>
      </c>
      <c r="CV9" s="36" t="s">
        <v>139</v>
      </c>
      <c r="CW9" s="33" t="s">
        <v>9</v>
      </c>
      <c r="CX9" s="33" t="s">
        <v>10</v>
      </c>
      <c r="CY9" s="33" t="s">
        <v>14</v>
      </c>
      <c r="CZ9" s="33" t="s">
        <v>15</v>
      </c>
      <c r="DA9" s="33" t="s">
        <v>16</v>
      </c>
      <c r="DB9" s="33" t="s">
        <v>17</v>
      </c>
      <c r="DC9" s="33" t="s">
        <v>18</v>
      </c>
      <c r="DD9" s="33" t="s">
        <v>20</v>
      </c>
      <c r="DE9" s="33" t="s">
        <v>21</v>
      </c>
      <c r="DF9" s="33" t="s">
        <v>23</v>
      </c>
      <c r="DG9" s="33" t="s">
        <v>25</v>
      </c>
      <c r="DH9" s="33" t="s">
        <v>29</v>
      </c>
      <c r="DI9" s="33" t="s">
        <v>30</v>
      </c>
      <c r="DJ9" s="33" t="s">
        <v>31</v>
      </c>
      <c r="DK9" s="33" t="s">
        <v>44</v>
      </c>
      <c r="DL9" s="33" t="s">
        <v>48</v>
      </c>
      <c r="DM9" s="33" t="s">
        <v>49</v>
      </c>
      <c r="DN9" s="33" t="s">
        <v>51</v>
      </c>
      <c r="DO9" s="33" t="s">
        <v>61</v>
      </c>
      <c r="DP9" s="33" t="s">
        <v>62</v>
      </c>
      <c r="DQ9" s="33" t="s">
        <v>67</v>
      </c>
      <c r="DR9" s="33" t="s">
        <v>69</v>
      </c>
      <c r="DS9" s="36" t="s">
        <v>148</v>
      </c>
      <c r="DT9" s="36" t="s">
        <v>139</v>
      </c>
      <c r="DU9" s="36" t="s">
        <v>139</v>
      </c>
      <c r="DV9" s="33" t="s">
        <v>70</v>
      </c>
      <c r="DW9" s="36" t="s">
        <v>148</v>
      </c>
      <c r="DX9" s="36" t="s">
        <v>139</v>
      </c>
      <c r="DY9" s="33" t="s">
        <v>149</v>
      </c>
      <c r="DZ9" s="36" t="s">
        <v>148</v>
      </c>
      <c r="EA9" s="33" t="s">
        <v>2</v>
      </c>
      <c r="EB9" s="36" t="s">
        <v>139</v>
      </c>
      <c r="EC9" s="33" t="s">
        <v>77</v>
      </c>
      <c r="ED9" s="36" t="s">
        <v>148</v>
      </c>
      <c r="EE9" s="33" t="s">
        <v>2</v>
      </c>
      <c r="EF9" s="36" t="s">
        <v>139</v>
      </c>
      <c r="EG9" s="33" t="s">
        <v>119</v>
      </c>
      <c r="EH9" s="36" t="s">
        <v>148</v>
      </c>
      <c r="EI9" s="33" t="s">
        <v>2</v>
      </c>
      <c r="EJ9" s="36" t="s">
        <v>139</v>
      </c>
      <c r="EK9" s="33" t="s">
        <v>85</v>
      </c>
      <c r="EL9" s="36" t="s">
        <v>148</v>
      </c>
      <c r="EM9" s="36" t="s">
        <v>139</v>
      </c>
      <c r="EN9" s="33" t="s">
        <v>124</v>
      </c>
      <c r="EO9" s="33" t="s">
        <v>86</v>
      </c>
      <c r="EP9" s="33" t="s">
        <v>87</v>
      </c>
      <c r="EQ9" s="33" t="s">
        <v>90</v>
      </c>
      <c r="ER9" s="33" t="s">
        <v>91</v>
      </c>
      <c r="ES9" s="33" t="s">
        <v>92</v>
      </c>
      <c r="ET9" s="33" t="s">
        <v>93</v>
      </c>
      <c r="EU9" s="33" t="s">
        <v>94</v>
      </c>
      <c r="EV9" s="33" t="s">
        <v>96</v>
      </c>
      <c r="EW9" s="33" t="s">
        <v>97</v>
      </c>
      <c r="EX9" s="33" t="s">
        <v>102</v>
      </c>
      <c r="EY9" s="36" t="s">
        <v>148</v>
      </c>
      <c r="EZ9" s="36" t="s">
        <v>139</v>
      </c>
      <c r="FA9" s="33" t="s">
        <v>33</v>
      </c>
      <c r="FB9" s="33" t="s">
        <v>46</v>
      </c>
      <c r="FC9" s="33" t="s">
        <v>80</v>
      </c>
      <c r="FD9" s="33" t="s">
        <v>45</v>
      </c>
      <c r="FE9" s="33" t="s">
        <v>114</v>
      </c>
      <c r="FF9" s="33" t="s">
        <v>115</v>
      </c>
      <c r="FG9" s="33" t="s">
        <v>50</v>
      </c>
      <c r="FH9" s="33" t="s">
        <v>63</v>
      </c>
      <c r="FI9" s="33" t="s">
        <v>71</v>
      </c>
    </row>
    <row r="10" spans="1:165" ht="17.25" customHeight="1">
      <c r="A10" s="77" t="s">
        <v>132</v>
      </c>
      <c r="B10" s="78"/>
      <c r="C10" s="78"/>
      <c r="D10" s="78"/>
      <c r="E10" s="78"/>
      <c r="F10" s="79"/>
      <c r="G10" s="7" t="s">
        <v>128</v>
      </c>
      <c r="H10" s="6">
        <f>SUM(H11:H14)</f>
        <v>0</v>
      </c>
      <c r="I10" s="37"/>
      <c r="J10" s="21">
        <v>7.2</v>
      </c>
      <c r="K10" s="21">
        <v>7.2</v>
      </c>
      <c r="L10" s="21">
        <v>7.2</v>
      </c>
      <c r="M10" s="21">
        <v>7.2</v>
      </c>
      <c r="N10" s="21">
        <v>7.2</v>
      </c>
      <c r="O10" s="21">
        <v>7.2</v>
      </c>
      <c r="P10" s="21">
        <v>7.2</v>
      </c>
      <c r="Q10" s="21">
        <v>7.2</v>
      </c>
      <c r="R10" s="21">
        <v>7.2</v>
      </c>
      <c r="S10" s="21">
        <v>7.2</v>
      </c>
      <c r="T10" s="21">
        <v>7.2</v>
      </c>
      <c r="U10" s="21">
        <v>7.2</v>
      </c>
      <c r="V10" s="21">
        <v>7.2</v>
      </c>
      <c r="W10" s="21">
        <v>7.2</v>
      </c>
      <c r="X10" s="21">
        <v>7.2</v>
      </c>
      <c r="Y10" s="21">
        <v>7.2</v>
      </c>
      <c r="Z10" s="21">
        <v>7.2</v>
      </c>
      <c r="AA10" s="21">
        <v>7.2</v>
      </c>
      <c r="AB10" s="21">
        <v>7.2</v>
      </c>
      <c r="AC10" s="21">
        <v>7.2</v>
      </c>
      <c r="AD10" s="21">
        <v>7.2</v>
      </c>
      <c r="AE10" s="21">
        <v>7.2</v>
      </c>
      <c r="AF10" s="21">
        <v>7.2</v>
      </c>
      <c r="AG10" s="21">
        <v>7.2</v>
      </c>
      <c r="AH10" s="21">
        <v>7.2</v>
      </c>
      <c r="AI10" s="21">
        <v>7.2</v>
      </c>
      <c r="AJ10" s="21">
        <v>7.2</v>
      </c>
      <c r="AK10" s="7" t="s">
        <v>128</v>
      </c>
      <c r="AL10" s="6">
        <f>SUM(AL11:AL14)</f>
        <v>0</v>
      </c>
      <c r="AM10" s="37"/>
      <c r="AN10" s="21">
        <v>7.2</v>
      </c>
      <c r="AO10" s="21">
        <v>7.2</v>
      </c>
      <c r="AP10" s="7" t="s">
        <v>128</v>
      </c>
      <c r="AQ10" s="6">
        <f>SUM(AQ11:AQ14)</f>
        <v>0</v>
      </c>
      <c r="AR10" s="37"/>
      <c r="AS10" s="21">
        <v>7.2</v>
      </c>
      <c r="AT10" s="21">
        <v>7.2</v>
      </c>
      <c r="AU10" s="21">
        <v>7.2</v>
      </c>
      <c r="AV10" s="21">
        <v>7.2</v>
      </c>
      <c r="AW10" s="21">
        <v>7.2</v>
      </c>
      <c r="AX10" s="21">
        <v>7.2</v>
      </c>
      <c r="AY10" s="7" t="s">
        <v>128</v>
      </c>
      <c r="AZ10" s="6">
        <f>SUM(AZ11:AZ14)</f>
        <v>0</v>
      </c>
      <c r="BA10" s="37"/>
      <c r="BB10" s="21">
        <v>7.2</v>
      </c>
      <c r="BC10" s="21">
        <v>7.2</v>
      </c>
      <c r="BD10" s="21">
        <v>7.2</v>
      </c>
      <c r="BE10" s="21">
        <v>7.2</v>
      </c>
      <c r="BF10" s="21">
        <v>7.2</v>
      </c>
      <c r="BG10" s="21">
        <v>7.2</v>
      </c>
      <c r="BH10" s="21">
        <v>7.2</v>
      </c>
      <c r="BI10" s="21">
        <v>7.2</v>
      </c>
      <c r="BJ10" s="21">
        <v>7.2</v>
      </c>
      <c r="BK10" s="21">
        <v>7.2</v>
      </c>
      <c r="BL10" s="21">
        <v>7.2</v>
      </c>
      <c r="BM10" s="21">
        <v>7.2</v>
      </c>
      <c r="BN10" s="21">
        <v>7.2</v>
      </c>
      <c r="BO10" s="21">
        <v>7.2</v>
      </c>
      <c r="BP10" s="21">
        <v>7.2</v>
      </c>
      <c r="BQ10" s="21">
        <v>7.2</v>
      </c>
      <c r="BR10" s="21">
        <v>7.2</v>
      </c>
      <c r="BS10" s="21">
        <v>7.2</v>
      </c>
      <c r="BT10" s="21">
        <v>7.2</v>
      </c>
      <c r="BU10" s="21">
        <v>7.2</v>
      </c>
      <c r="BV10" s="21">
        <v>7.2</v>
      </c>
      <c r="BW10" s="21">
        <v>7.2</v>
      </c>
      <c r="BX10" s="21">
        <v>7.2</v>
      </c>
      <c r="BY10" s="21">
        <v>7.2</v>
      </c>
      <c r="BZ10" s="21">
        <v>7.2</v>
      </c>
      <c r="CA10" s="7" t="s">
        <v>128</v>
      </c>
      <c r="CB10" s="37"/>
      <c r="CC10" s="21">
        <v>7.2</v>
      </c>
      <c r="CD10" s="21">
        <v>7.2</v>
      </c>
      <c r="CE10" s="21">
        <v>7.2</v>
      </c>
      <c r="CF10" s="21">
        <v>7.2</v>
      </c>
      <c r="CG10" s="21">
        <v>7.2</v>
      </c>
      <c r="CH10" s="21">
        <v>7.2</v>
      </c>
      <c r="CI10" s="21">
        <v>7.2</v>
      </c>
      <c r="CJ10" s="21">
        <v>7.2</v>
      </c>
      <c r="CK10" s="21">
        <v>7.2</v>
      </c>
      <c r="CL10" s="21">
        <v>7.2</v>
      </c>
      <c r="CM10" s="7" t="s">
        <v>128</v>
      </c>
      <c r="CN10" s="37"/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7" t="s">
        <v>128</v>
      </c>
      <c r="CU10" s="37"/>
      <c r="CV10" s="37"/>
      <c r="CW10" s="21">
        <v>9</v>
      </c>
      <c r="CX10" s="21">
        <v>8.2</v>
      </c>
      <c r="CY10" s="21">
        <v>8.2</v>
      </c>
      <c r="CZ10" s="21">
        <v>8.2</v>
      </c>
      <c r="DA10" s="21">
        <v>9</v>
      </c>
      <c r="DB10" s="21">
        <v>8.2</v>
      </c>
      <c r="DC10" s="21">
        <v>9</v>
      </c>
      <c r="DD10" s="21">
        <v>8.2</v>
      </c>
      <c r="DE10" s="21">
        <v>9</v>
      </c>
      <c r="DF10" s="21">
        <v>8.2</v>
      </c>
      <c r="DG10" s="21">
        <v>8.2</v>
      </c>
      <c r="DH10" s="21">
        <v>8.2</v>
      </c>
      <c r="DI10" s="21">
        <v>8.2</v>
      </c>
      <c r="DJ10" s="21">
        <v>9</v>
      </c>
      <c r="DK10" s="21">
        <v>9</v>
      </c>
      <c r="DL10" s="21">
        <v>8.2</v>
      </c>
      <c r="DM10" s="21">
        <v>8.2</v>
      </c>
      <c r="DN10" s="21">
        <v>8.2</v>
      </c>
      <c r="DO10" s="21">
        <v>8.2</v>
      </c>
      <c r="DP10" s="21">
        <v>8.2</v>
      </c>
      <c r="DQ10" s="21">
        <v>8.2</v>
      </c>
      <c r="DR10" s="21">
        <v>9</v>
      </c>
      <c r="DS10" s="7" t="s">
        <v>128</v>
      </c>
      <c r="DT10" s="37"/>
      <c r="DU10" s="37"/>
      <c r="DV10" s="21">
        <v>7.2</v>
      </c>
      <c r="DW10" s="7" t="s">
        <v>128</v>
      </c>
      <c r="DX10" s="37"/>
      <c r="DY10" s="21">
        <v>7.2</v>
      </c>
      <c r="DZ10" s="7" t="s">
        <v>128</v>
      </c>
      <c r="EA10" s="17">
        <f>SUM(EA11:EA14)</f>
        <v>0</v>
      </c>
      <c r="EB10" s="37"/>
      <c r="EC10" s="21">
        <v>7.2</v>
      </c>
      <c r="ED10" s="7" t="s">
        <v>128</v>
      </c>
      <c r="EE10" s="17"/>
      <c r="EF10" s="37"/>
      <c r="EG10" s="21">
        <v>7.2</v>
      </c>
      <c r="EH10" s="7" t="s">
        <v>128</v>
      </c>
      <c r="EI10" s="17"/>
      <c r="EJ10" s="37"/>
      <c r="EK10" s="21">
        <v>7.2</v>
      </c>
      <c r="EL10" s="7" t="s">
        <v>128</v>
      </c>
      <c r="EM10" s="37"/>
      <c r="EN10" s="21">
        <v>8</v>
      </c>
      <c r="EO10" s="21">
        <v>9</v>
      </c>
      <c r="EP10" s="21">
        <v>7.2</v>
      </c>
      <c r="EQ10" s="21">
        <v>7.2</v>
      </c>
      <c r="ER10" s="21">
        <v>8</v>
      </c>
      <c r="ES10" s="21">
        <v>10</v>
      </c>
      <c r="ET10" s="21">
        <v>7.2</v>
      </c>
      <c r="EU10" s="21">
        <v>7.2</v>
      </c>
      <c r="EV10" s="21">
        <v>9</v>
      </c>
      <c r="EW10" s="21">
        <v>9</v>
      </c>
      <c r="EX10" s="21">
        <v>7.2</v>
      </c>
      <c r="EY10" s="7" t="s">
        <v>128</v>
      </c>
      <c r="EZ10" s="37"/>
      <c r="FA10" s="21">
        <v>7.2</v>
      </c>
      <c r="FB10" s="21">
        <v>7.2</v>
      </c>
      <c r="FC10" s="21">
        <v>7.2</v>
      </c>
      <c r="FD10" s="21">
        <v>7.4</v>
      </c>
      <c r="FE10" s="21">
        <v>7.2</v>
      </c>
      <c r="FF10" s="21">
        <v>7.2</v>
      </c>
      <c r="FG10" s="21">
        <v>7.2</v>
      </c>
      <c r="FH10" s="21">
        <v>7.2</v>
      </c>
      <c r="FI10" s="21">
        <v>7.2</v>
      </c>
    </row>
    <row r="11" spans="1:165" ht="12.75">
      <c r="A11" s="80"/>
      <c r="B11" s="81"/>
      <c r="C11" s="81"/>
      <c r="D11" s="81"/>
      <c r="E11" s="81"/>
      <c r="F11" s="82"/>
      <c r="G11" s="7" t="s">
        <v>127</v>
      </c>
      <c r="H11" s="8">
        <v>0</v>
      </c>
      <c r="I11" s="21">
        <v>10248.68</v>
      </c>
      <c r="J11" s="21">
        <f aca="true" t="shared" si="0" ref="J11:AJ11">J12/J60</f>
        <v>152.90198093659345</v>
      </c>
      <c r="K11" s="21">
        <f t="shared" si="0"/>
        <v>124.83589240399255</v>
      </c>
      <c r="L11" s="21">
        <f t="shared" si="0"/>
        <v>101.99101036627505</v>
      </c>
      <c r="M11" s="21">
        <f t="shared" si="0"/>
        <v>159.9620550617819</v>
      </c>
      <c r="N11" s="21">
        <f t="shared" si="0"/>
        <v>172.81146604215456</v>
      </c>
      <c r="O11" s="21">
        <f t="shared" si="0"/>
        <v>54.11844224422442</v>
      </c>
      <c r="P11" s="21">
        <f t="shared" si="0"/>
        <v>126.61375428963625</v>
      </c>
      <c r="Q11" s="21">
        <f t="shared" si="0"/>
        <v>127.11541085271318</v>
      </c>
      <c r="R11" s="21">
        <f t="shared" si="0"/>
        <v>133.63001810938064</v>
      </c>
      <c r="S11" s="21">
        <f t="shared" si="0"/>
        <v>130.74148830616585</v>
      </c>
      <c r="T11" s="21">
        <f t="shared" si="0"/>
        <v>122.31144704127301</v>
      </c>
      <c r="U11" s="21">
        <f t="shared" si="0"/>
        <v>213.2673294797688</v>
      </c>
      <c r="V11" s="21">
        <f t="shared" si="0"/>
        <v>91.21198516687268</v>
      </c>
      <c r="W11" s="21">
        <f t="shared" si="0"/>
        <v>175.52449096098954</v>
      </c>
      <c r="X11" s="21">
        <f t="shared" si="0"/>
        <v>83.27558514840311</v>
      </c>
      <c r="Y11" s="21">
        <f t="shared" si="0"/>
        <v>118.27295399903831</v>
      </c>
      <c r="Z11" s="21">
        <f t="shared" si="0"/>
        <v>118.23505207498798</v>
      </c>
      <c r="AA11" s="21">
        <f t="shared" si="0"/>
        <v>127.24693222969478</v>
      </c>
      <c r="AB11" s="21">
        <f t="shared" si="0"/>
        <v>158.72337276833727</v>
      </c>
      <c r="AC11" s="21">
        <f t="shared" si="0"/>
        <v>116.572663507109</v>
      </c>
      <c r="AD11" s="21">
        <f t="shared" si="0"/>
        <v>141.09081453154874</v>
      </c>
      <c r="AE11" s="21">
        <f t="shared" si="0"/>
        <v>101.31881916792531</v>
      </c>
      <c r="AF11" s="21">
        <f t="shared" si="0"/>
        <v>149.7980024360536</v>
      </c>
      <c r="AG11" s="21">
        <f t="shared" si="0"/>
        <v>131.06660035523979</v>
      </c>
      <c r="AH11" s="21">
        <f t="shared" si="0"/>
        <v>172.0860447761194</v>
      </c>
      <c r="AI11" s="21">
        <f t="shared" si="0"/>
        <v>161.32596414516834</v>
      </c>
      <c r="AJ11" s="21">
        <f t="shared" si="0"/>
        <v>146.14873440285206</v>
      </c>
      <c r="AK11" s="7" t="s">
        <v>127</v>
      </c>
      <c r="AL11" s="8">
        <v>0</v>
      </c>
      <c r="AM11" s="21">
        <v>10248.68</v>
      </c>
      <c r="AN11" s="39">
        <f>AN12/AN60</f>
        <v>142.97712846347605</v>
      </c>
      <c r="AO11" s="39">
        <f>AO12/AO60</f>
        <v>160.48389734667245</v>
      </c>
      <c r="AP11" s="7" t="s">
        <v>127</v>
      </c>
      <c r="AQ11" s="8">
        <v>0</v>
      </c>
      <c r="AR11" s="21">
        <v>10248.68</v>
      </c>
      <c r="AS11" s="21">
        <f aca="true" t="shared" si="1" ref="AS11:AX11">AS12/AS60</f>
        <v>161.85675806097828</v>
      </c>
      <c r="AT11" s="21">
        <f t="shared" si="1"/>
        <v>162.39105633802816</v>
      </c>
      <c r="AU11" s="21">
        <f t="shared" si="1"/>
        <v>158.41669386002576</v>
      </c>
      <c r="AV11" s="21">
        <f t="shared" si="1"/>
        <v>156.03826601818568</v>
      </c>
      <c r="AW11" s="21">
        <f t="shared" si="1"/>
        <v>161.25545454545454</v>
      </c>
      <c r="AX11" s="21">
        <f t="shared" si="1"/>
        <v>159.44359550561796</v>
      </c>
      <c r="AY11" s="7" t="s">
        <v>127</v>
      </c>
      <c r="AZ11" s="8">
        <v>0</v>
      </c>
      <c r="BA11" s="21">
        <v>10248.68</v>
      </c>
      <c r="BB11" s="21">
        <f aca="true" t="shared" si="2" ref="BB11:BZ11">BB12/BB60</f>
        <v>161.85675806097828</v>
      </c>
      <c r="BC11" s="21">
        <f t="shared" si="2"/>
        <v>159.68512443194112</v>
      </c>
      <c r="BD11" s="21">
        <f t="shared" si="2"/>
        <v>158.38269156471347</v>
      </c>
      <c r="BE11" s="21">
        <f t="shared" si="2"/>
        <v>142.67303944315543</v>
      </c>
      <c r="BF11" s="21">
        <f t="shared" si="2"/>
        <v>140.47305539691607</v>
      </c>
      <c r="BG11" s="21">
        <f t="shared" si="2"/>
        <v>130.9038424693986</v>
      </c>
      <c r="BH11" s="21">
        <f t="shared" si="2"/>
        <v>153.1876603695246</v>
      </c>
      <c r="BI11" s="21">
        <f t="shared" si="2"/>
        <v>84.16846811908292</v>
      </c>
      <c r="BJ11" s="21">
        <f t="shared" si="2"/>
        <v>155.34841263157895</v>
      </c>
      <c r="BK11" s="21">
        <f t="shared" si="2"/>
        <v>102.57227689741451</v>
      </c>
      <c r="BL11" s="21">
        <f t="shared" si="2"/>
        <v>161.85675806097828</v>
      </c>
      <c r="BM11" s="21">
        <f t="shared" si="2"/>
        <v>151.98866323377962</v>
      </c>
      <c r="BN11" s="21">
        <f t="shared" si="2"/>
        <v>128.13074492099324</v>
      </c>
      <c r="BO11" s="21">
        <f t="shared" si="2"/>
        <v>172.0459221263698</v>
      </c>
      <c r="BP11" s="21">
        <f t="shared" si="2"/>
        <v>101.40235811460767</v>
      </c>
      <c r="BQ11" s="21">
        <f t="shared" si="2"/>
        <v>175.901063170441</v>
      </c>
      <c r="BR11" s="21">
        <f t="shared" si="2"/>
        <v>163.54276595744682</v>
      </c>
      <c r="BS11" s="21">
        <f t="shared" si="2"/>
        <v>140.25944877399732</v>
      </c>
      <c r="BT11" s="21">
        <f t="shared" si="2"/>
        <v>75.72916256157636</v>
      </c>
      <c r="BU11" s="21">
        <f t="shared" si="2"/>
        <v>129.84426535280662</v>
      </c>
      <c r="BV11" s="21">
        <f t="shared" si="2"/>
        <v>111.14700406687754</v>
      </c>
      <c r="BW11" s="21">
        <f t="shared" si="2"/>
        <v>123.3336052147752</v>
      </c>
      <c r="BX11" s="21">
        <f t="shared" si="2"/>
        <v>138.86054949190816</v>
      </c>
      <c r="BY11" s="21">
        <f t="shared" si="2"/>
        <v>91.77922388059702</v>
      </c>
      <c r="BZ11" s="21">
        <f t="shared" si="2"/>
        <v>174.98339103628172</v>
      </c>
      <c r="CA11" s="7" t="s">
        <v>127</v>
      </c>
      <c r="CB11" s="21">
        <v>10248.68</v>
      </c>
      <c r="CC11" s="21">
        <f aca="true" t="shared" si="3" ref="CC11:CL11">CC12/CC60</f>
        <v>158.11119777158774</v>
      </c>
      <c r="CD11" s="21">
        <f t="shared" si="3"/>
        <v>142.86640077444338</v>
      </c>
      <c r="CE11" s="21">
        <f t="shared" si="3"/>
        <v>142.75584445734185</v>
      </c>
      <c r="CF11" s="21">
        <f t="shared" si="3"/>
        <v>143.67308411214952</v>
      </c>
      <c r="CG11" s="21">
        <f t="shared" si="3"/>
        <v>156.1703619047619</v>
      </c>
      <c r="CH11" s="21">
        <f t="shared" si="3"/>
        <v>154.72949465296708</v>
      </c>
      <c r="CI11" s="21">
        <f t="shared" si="3"/>
        <v>152.90198093659345</v>
      </c>
      <c r="CJ11" s="21">
        <f t="shared" si="3"/>
        <v>153.92260325406758</v>
      </c>
      <c r="CK11" s="21">
        <f t="shared" si="3"/>
        <v>159.51252918287938</v>
      </c>
      <c r="CL11" s="21">
        <f t="shared" si="3"/>
        <v>159.47805489518046</v>
      </c>
      <c r="CM11" s="7" t="s">
        <v>127</v>
      </c>
      <c r="CN11" s="21">
        <v>10248.68</v>
      </c>
      <c r="CO11" s="21">
        <f>CO12/CO60</f>
        <v>0</v>
      </c>
      <c r="CP11" s="21">
        <f>CP12/CP60</f>
        <v>0</v>
      </c>
      <c r="CQ11" s="21">
        <f>CQ12/CQ60</f>
        <v>0</v>
      </c>
      <c r="CR11" s="21">
        <f>CR12/CR60</f>
        <v>0</v>
      </c>
      <c r="CS11" s="21">
        <f>CS12/CS60</f>
        <v>0</v>
      </c>
      <c r="CT11" s="7" t="s">
        <v>127</v>
      </c>
      <c r="CU11" s="21">
        <v>10248.68</v>
      </c>
      <c r="CV11" s="21">
        <v>10248.68</v>
      </c>
      <c r="CW11" s="21">
        <f aca="true" t="shared" si="4" ref="CW11:DR11">CW12/CW60</f>
        <v>165.50891799748788</v>
      </c>
      <c r="CX11" s="21">
        <f t="shared" si="4"/>
        <v>177.52255175327417</v>
      </c>
      <c r="CY11" s="21">
        <f t="shared" si="4"/>
        <v>172.38805333333332</v>
      </c>
      <c r="CZ11" s="21">
        <f t="shared" si="4"/>
        <v>175.11809960408416</v>
      </c>
      <c r="DA11" s="21">
        <f t="shared" si="4"/>
        <v>169.64892403899208</v>
      </c>
      <c r="DB11" s="21">
        <f t="shared" si="4"/>
        <v>162.5830450764171</v>
      </c>
      <c r="DC11" s="21">
        <f t="shared" si="4"/>
        <v>157.16156074288634</v>
      </c>
      <c r="DD11" s="21">
        <f t="shared" si="4"/>
        <v>192.17739766750512</v>
      </c>
      <c r="DE11" s="21">
        <f t="shared" si="4"/>
        <v>162.13415362981192</v>
      </c>
      <c r="DF11" s="21">
        <f t="shared" si="4"/>
        <v>194.8960482374768</v>
      </c>
      <c r="DG11" s="21">
        <f t="shared" si="4"/>
        <v>179.26445392491465</v>
      </c>
      <c r="DH11" s="21">
        <f t="shared" si="4"/>
        <v>166.34832937450514</v>
      </c>
      <c r="DI11" s="21">
        <f t="shared" si="4"/>
        <v>165.04158680282796</v>
      </c>
      <c r="DJ11" s="21">
        <f t="shared" si="4"/>
        <v>151.3837518463811</v>
      </c>
      <c r="DK11" s="21">
        <f t="shared" si="4"/>
        <v>166.82604449267498</v>
      </c>
      <c r="DL11" s="21">
        <f t="shared" si="4"/>
        <v>166.77748759674537</v>
      </c>
      <c r="DM11" s="21">
        <f t="shared" si="4"/>
        <v>159.89188736681885</v>
      </c>
      <c r="DN11" s="21">
        <f t="shared" si="4"/>
        <v>165.92137413622902</v>
      </c>
      <c r="DO11" s="21">
        <f t="shared" si="4"/>
        <v>168.78725848563968</v>
      </c>
      <c r="DP11" s="21">
        <f t="shared" si="4"/>
        <v>162.86662015503873</v>
      </c>
      <c r="DQ11" s="21">
        <f t="shared" si="4"/>
        <v>162.11260802469135</v>
      </c>
      <c r="DR11" s="21">
        <f t="shared" si="4"/>
        <v>168.04175623975223</v>
      </c>
      <c r="DS11" s="7" t="s">
        <v>127</v>
      </c>
      <c r="DT11" s="21">
        <v>10248.68</v>
      </c>
      <c r="DU11" s="21">
        <v>10248.68</v>
      </c>
      <c r="DV11" s="21">
        <f>DV12/DV60</f>
        <v>213.02106235565822</v>
      </c>
      <c r="DW11" s="7" t="s">
        <v>127</v>
      </c>
      <c r="DX11" s="21">
        <v>10248.68</v>
      </c>
      <c r="DY11" s="21">
        <f>DY12/DY60</f>
        <v>146.38067050188454</v>
      </c>
      <c r="DZ11" s="7" t="s">
        <v>127</v>
      </c>
      <c r="EA11" s="19">
        <v>0</v>
      </c>
      <c r="EB11" s="21">
        <v>10248.68</v>
      </c>
      <c r="EC11" s="21">
        <f>EC12/EC60</f>
        <v>150.62358848744643</v>
      </c>
      <c r="ED11" s="7" t="s">
        <v>127</v>
      </c>
      <c r="EE11" s="19"/>
      <c r="EF11" s="21">
        <v>10248.68</v>
      </c>
      <c r="EG11" s="21">
        <f>EG12/EG60</f>
        <v>159.3747213822894</v>
      </c>
      <c r="EH11" s="7" t="s">
        <v>127</v>
      </c>
      <c r="EI11" s="19"/>
      <c r="EJ11" s="21">
        <v>10248.68</v>
      </c>
      <c r="EK11" s="21">
        <f>EK12/EK60</f>
        <v>177.46632034632034</v>
      </c>
      <c r="EL11" s="7" t="s">
        <v>127</v>
      </c>
      <c r="EM11" s="21">
        <v>10248.68</v>
      </c>
      <c r="EN11" s="21">
        <f aca="true" t="shared" si="5" ref="EN11:EX11">EN12/EN60</f>
        <v>145.11405309734513</v>
      </c>
      <c r="EO11" s="21">
        <f t="shared" si="5"/>
        <v>162.93608903020666</v>
      </c>
      <c r="EP11" s="21">
        <f t="shared" si="5"/>
        <v>193.42200786369594</v>
      </c>
      <c r="EQ11" s="21">
        <f t="shared" si="5"/>
        <v>165.63523232323232</v>
      </c>
      <c r="ER11" s="21">
        <f t="shared" si="5"/>
        <v>147.8619296663661</v>
      </c>
      <c r="ES11" s="21">
        <f t="shared" si="5"/>
        <v>103.09506085906851</v>
      </c>
      <c r="ET11" s="21">
        <f t="shared" si="5"/>
        <v>164.71092857142858</v>
      </c>
      <c r="EU11" s="21">
        <f t="shared" si="5"/>
        <v>140.87532646048112</v>
      </c>
      <c r="EV11" s="21">
        <f t="shared" si="5"/>
        <v>163.22442045655635</v>
      </c>
      <c r="EW11" s="21">
        <f t="shared" si="5"/>
        <v>145.27976059221925</v>
      </c>
      <c r="EX11" s="21">
        <f t="shared" si="5"/>
        <v>171.32690039470629</v>
      </c>
      <c r="EY11" s="7" t="s">
        <v>127</v>
      </c>
      <c r="EZ11" s="21">
        <v>10248.68</v>
      </c>
      <c r="FA11" s="21">
        <f aca="true" t="shared" si="6" ref="FA11:FI11">FA12/FA60</f>
        <v>138.23622330460847</v>
      </c>
      <c r="FB11" s="21">
        <f t="shared" si="6"/>
        <v>130.62576739245884</v>
      </c>
      <c r="FC11" s="21">
        <f t="shared" si="6"/>
        <v>159.6505755084379</v>
      </c>
      <c r="FD11" s="21">
        <f t="shared" si="6"/>
        <v>127.37694323144106</v>
      </c>
      <c r="FE11" s="21">
        <f t="shared" si="6"/>
        <v>155.74186576614605</v>
      </c>
      <c r="FF11" s="21">
        <f t="shared" si="6"/>
        <v>162.42680167290337</v>
      </c>
      <c r="FG11" s="21">
        <f t="shared" si="6"/>
        <v>145.48599369085173</v>
      </c>
      <c r="FH11" s="21">
        <f t="shared" si="6"/>
        <v>140.12627421192556</v>
      </c>
      <c r="FI11" s="21">
        <f t="shared" si="6"/>
        <v>157.70569779867495</v>
      </c>
    </row>
    <row r="12" spans="1:165" ht="12.75">
      <c r="A12" s="80"/>
      <c r="B12" s="81"/>
      <c r="C12" s="81"/>
      <c r="D12" s="81"/>
      <c r="E12" s="81"/>
      <c r="F12" s="82"/>
      <c r="G12" s="7" t="s">
        <v>129</v>
      </c>
      <c r="H12" s="8">
        <v>0</v>
      </c>
      <c r="I12" s="21"/>
      <c r="J12" s="21">
        <f>J10*I11</f>
        <v>73790.496</v>
      </c>
      <c r="K12" s="21">
        <f>K10*I11</f>
        <v>73790.496</v>
      </c>
      <c r="L12" s="21">
        <f aca="true" t="shared" si="7" ref="L12:AJ12">L10*10248.68</f>
        <v>73790.496</v>
      </c>
      <c r="M12" s="21">
        <f t="shared" si="7"/>
        <v>73790.496</v>
      </c>
      <c r="N12" s="21">
        <f t="shared" si="7"/>
        <v>73790.496</v>
      </c>
      <c r="O12" s="21">
        <f t="shared" si="7"/>
        <v>73790.496</v>
      </c>
      <c r="P12" s="21">
        <f t="shared" si="7"/>
        <v>73790.496</v>
      </c>
      <c r="Q12" s="21">
        <f t="shared" si="7"/>
        <v>73790.496</v>
      </c>
      <c r="R12" s="21">
        <f t="shared" si="7"/>
        <v>73790.496</v>
      </c>
      <c r="S12" s="21">
        <f t="shared" si="7"/>
        <v>73790.496</v>
      </c>
      <c r="T12" s="21">
        <f t="shared" si="7"/>
        <v>73790.496</v>
      </c>
      <c r="U12" s="21">
        <f t="shared" si="7"/>
        <v>73790.496</v>
      </c>
      <c r="V12" s="21">
        <f t="shared" si="7"/>
        <v>73790.496</v>
      </c>
      <c r="W12" s="21">
        <f t="shared" si="7"/>
        <v>73790.496</v>
      </c>
      <c r="X12" s="21">
        <f t="shared" si="7"/>
        <v>73790.496</v>
      </c>
      <c r="Y12" s="21">
        <f t="shared" si="7"/>
        <v>73790.496</v>
      </c>
      <c r="Z12" s="21">
        <f t="shared" si="7"/>
        <v>73790.496</v>
      </c>
      <c r="AA12" s="21">
        <f t="shared" si="7"/>
        <v>73790.496</v>
      </c>
      <c r="AB12" s="21">
        <f t="shared" si="7"/>
        <v>73790.496</v>
      </c>
      <c r="AC12" s="21">
        <f t="shared" si="7"/>
        <v>73790.496</v>
      </c>
      <c r="AD12" s="21">
        <f t="shared" si="7"/>
        <v>73790.496</v>
      </c>
      <c r="AE12" s="21">
        <f t="shared" si="7"/>
        <v>73790.496</v>
      </c>
      <c r="AF12" s="21">
        <f t="shared" si="7"/>
        <v>73790.496</v>
      </c>
      <c r="AG12" s="21">
        <f t="shared" si="7"/>
        <v>73790.496</v>
      </c>
      <c r="AH12" s="21">
        <f t="shared" si="7"/>
        <v>73790.496</v>
      </c>
      <c r="AI12" s="21">
        <f t="shared" si="7"/>
        <v>73790.496</v>
      </c>
      <c r="AJ12" s="21">
        <f t="shared" si="7"/>
        <v>73790.496</v>
      </c>
      <c r="AK12" s="7" t="s">
        <v>129</v>
      </c>
      <c r="AL12" s="8">
        <v>0</v>
      </c>
      <c r="AM12" s="21"/>
      <c r="AN12" s="39">
        <f>AN10*10248.68</f>
        <v>73790.496</v>
      </c>
      <c r="AO12" s="39">
        <f>AO10*10248.68</f>
        <v>73790.496</v>
      </c>
      <c r="AP12" s="7" t="s">
        <v>129</v>
      </c>
      <c r="AQ12" s="8">
        <v>0</v>
      </c>
      <c r="AR12" s="21"/>
      <c r="AS12" s="21">
        <f aca="true" t="shared" si="8" ref="AS12:AX12">AS10*10248.68</f>
        <v>73790.496</v>
      </c>
      <c r="AT12" s="21">
        <f t="shared" si="8"/>
        <v>73790.496</v>
      </c>
      <c r="AU12" s="21">
        <f t="shared" si="8"/>
        <v>73790.496</v>
      </c>
      <c r="AV12" s="21">
        <f t="shared" si="8"/>
        <v>73790.496</v>
      </c>
      <c r="AW12" s="21">
        <f t="shared" si="8"/>
        <v>73790.496</v>
      </c>
      <c r="AX12" s="21">
        <f t="shared" si="8"/>
        <v>73790.496</v>
      </c>
      <c r="AY12" s="7" t="s">
        <v>129</v>
      </c>
      <c r="AZ12" s="8">
        <v>0</v>
      </c>
      <c r="BA12" s="21"/>
      <c r="BB12" s="21">
        <f aca="true" t="shared" si="9" ref="BB12:BZ12">BB10*10248.68</f>
        <v>73790.496</v>
      </c>
      <c r="BC12" s="21">
        <f t="shared" si="9"/>
        <v>73790.496</v>
      </c>
      <c r="BD12" s="21">
        <f t="shared" si="9"/>
        <v>73790.496</v>
      </c>
      <c r="BE12" s="21">
        <f t="shared" si="9"/>
        <v>73790.496</v>
      </c>
      <c r="BF12" s="21">
        <f t="shared" si="9"/>
        <v>73790.496</v>
      </c>
      <c r="BG12" s="21">
        <f t="shared" si="9"/>
        <v>73790.496</v>
      </c>
      <c r="BH12" s="21">
        <f t="shared" si="9"/>
        <v>73790.496</v>
      </c>
      <c r="BI12" s="21">
        <f t="shared" si="9"/>
        <v>73790.496</v>
      </c>
      <c r="BJ12" s="21">
        <f t="shared" si="9"/>
        <v>73790.496</v>
      </c>
      <c r="BK12" s="21">
        <f t="shared" si="9"/>
        <v>73790.496</v>
      </c>
      <c r="BL12" s="21">
        <f t="shared" si="9"/>
        <v>73790.496</v>
      </c>
      <c r="BM12" s="21">
        <f t="shared" si="9"/>
        <v>73790.496</v>
      </c>
      <c r="BN12" s="21">
        <f t="shared" si="9"/>
        <v>73790.496</v>
      </c>
      <c r="BO12" s="21">
        <f t="shared" si="9"/>
        <v>73790.496</v>
      </c>
      <c r="BP12" s="21">
        <f t="shared" si="9"/>
        <v>73790.496</v>
      </c>
      <c r="BQ12" s="21">
        <f t="shared" si="9"/>
        <v>73790.496</v>
      </c>
      <c r="BR12" s="21">
        <f t="shared" si="9"/>
        <v>73790.496</v>
      </c>
      <c r="BS12" s="21">
        <f t="shared" si="9"/>
        <v>73790.496</v>
      </c>
      <c r="BT12" s="21">
        <f t="shared" si="9"/>
        <v>73790.496</v>
      </c>
      <c r="BU12" s="21">
        <f t="shared" si="9"/>
        <v>73790.496</v>
      </c>
      <c r="BV12" s="21">
        <f t="shared" si="9"/>
        <v>73790.496</v>
      </c>
      <c r="BW12" s="21">
        <f t="shared" si="9"/>
        <v>73790.496</v>
      </c>
      <c r="BX12" s="21">
        <f t="shared" si="9"/>
        <v>73790.496</v>
      </c>
      <c r="BY12" s="21">
        <f t="shared" si="9"/>
        <v>73790.496</v>
      </c>
      <c r="BZ12" s="21">
        <f t="shared" si="9"/>
        <v>73790.496</v>
      </c>
      <c r="CA12" s="7" t="s">
        <v>129</v>
      </c>
      <c r="CB12" s="21"/>
      <c r="CC12" s="21">
        <f aca="true" t="shared" si="10" ref="CC12:CL12">CC10*10248.68</f>
        <v>73790.496</v>
      </c>
      <c r="CD12" s="21">
        <f t="shared" si="10"/>
        <v>73790.496</v>
      </c>
      <c r="CE12" s="21">
        <f t="shared" si="10"/>
        <v>73790.496</v>
      </c>
      <c r="CF12" s="21">
        <f t="shared" si="10"/>
        <v>73790.496</v>
      </c>
      <c r="CG12" s="21">
        <f t="shared" si="10"/>
        <v>73790.496</v>
      </c>
      <c r="CH12" s="21">
        <f t="shared" si="10"/>
        <v>73790.496</v>
      </c>
      <c r="CI12" s="21">
        <f t="shared" si="10"/>
        <v>73790.496</v>
      </c>
      <c r="CJ12" s="21">
        <f t="shared" si="10"/>
        <v>73790.496</v>
      </c>
      <c r="CK12" s="21">
        <f t="shared" si="10"/>
        <v>73790.496</v>
      </c>
      <c r="CL12" s="21">
        <f t="shared" si="10"/>
        <v>73790.496</v>
      </c>
      <c r="CM12" s="7" t="s">
        <v>129</v>
      </c>
      <c r="CN12" s="21"/>
      <c r="CO12" s="21">
        <f>CO10*10248.68</f>
        <v>0</v>
      </c>
      <c r="CP12" s="21">
        <f>CP10*10248.68</f>
        <v>0</v>
      </c>
      <c r="CQ12" s="21">
        <f>CQ10*10248.68</f>
        <v>0</v>
      </c>
      <c r="CR12" s="21">
        <f>CR10*10248.68</f>
        <v>0</v>
      </c>
      <c r="CS12" s="21">
        <f>CS10*10248.68</f>
        <v>0</v>
      </c>
      <c r="CT12" s="7" t="s">
        <v>129</v>
      </c>
      <c r="CU12" s="21"/>
      <c r="CV12" s="21"/>
      <c r="CW12" s="21">
        <f>CW10*10248.68</f>
        <v>92238.12</v>
      </c>
      <c r="CX12" s="21">
        <f>CX10*10248.68</f>
        <v>84039.17599999999</v>
      </c>
      <c r="CY12" s="21">
        <f aca="true" t="shared" si="11" ref="CY12:DR12">CY10*10248.68</f>
        <v>84039.17599999999</v>
      </c>
      <c r="CZ12" s="21">
        <f t="shared" si="11"/>
        <v>84039.17599999999</v>
      </c>
      <c r="DA12" s="21">
        <f t="shared" si="11"/>
        <v>92238.12</v>
      </c>
      <c r="DB12" s="21">
        <f t="shared" si="11"/>
        <v>84039.17599999999</v>
      </c>
      <c r="DC12" s="21">
        <f t="shared" si="11"/>
        <v>92238.12</v>
      </c>
      <c r="DD12" s="21">
        <f t="shared" si="11"/>
        <v>84039.17599999999</v>
      </c>
      <c r="DE12" s="21">
        <f t="shared" si="11"/>
        <v>92238.12</v>
      </c>
      <c r="DF12" s="21">
        <f t="shared" si="11"/>
        <v>84039.17599999999</v>
      </c>
      <c r="DG12" s="21">
        <f t="shared" si="11"/>
        <v>84039.17599999999</v>
      </c>
      <c r="DH12" s="21">
        <f t="shared" si="11"/>
        <v>84039.17599999999</v>
      </c>
      <c r="DI12" s="21">
        <f t="shared" si="11"/>
        <v>84039.17599999999</v>
      </c>
      <c r="DJ12" s="21">
        <f t="shared" si="11"/>
        <v>92238.12</v>
      </c>
      <c r="DK12" s="21">
        <f t="shared" si="11"/>
        <v>92238.12</v>
      </c>
      <c r="DL12" s="21">
        <f t="shared" si="11"/>
        <v>84039.17599999999</v>
      </c>
      <c r="DM12" s="21">
        <f t="shared" si="11"/>
        <v>84039.17599999999</v>
      </c>
      <c r="DN12" s="21">
        <f t="shared" si="11"/>
        <v>84039.17599999999</v>
      </c>
      <c r="DO12" s="21">
        <f t="shared" si="11"/>
        <v>84039.17599999999</v>
      </c>
      <c r="DP12" s="21">
        <f t="shared" si="11"/>
        <v>84039.17599999999</v>
      </c>
      <c r="DQ12" s="21">
        <f t="shared" si="11"/>
        <v>84039.17599999999</v>
      </c>
      <c r="DR12" s="21">
        <f t="shared" si="11"/>
        <v>92238.12</v>
      </c>
      <c r="DS12" s="7" t="s">
        <v>129</v>
      </c>
      <c r="DT12" s="21"/>
      <c r="DU12" s="21"/>
      <c r="DV12" s="21">
        <f>DV10*10248.68</f>
        <v>73790.496</v>
      </c>
      <c r="DW12" s="7" t="s">
        <v>129</v>
      </c>
      <c r="DX12" s="21"/>
      <c r="DY12" s="21">
        <f>DY10*10248.68</f>
        <v>73790.496</v>
      </c>
      <c r="DZ12" s="7" t="s">
        <v>129</v>
      </c>
      <c r="EA12" s="19">
        <v>0</v>
      </c>
      <c r="EB12" s="21"/>
      <c r="EC12" s="21">
        <f>EC10*10248.68</f>
        <v>73790.496</v>
      </c>
      <c r="ED12" s="7" t="s">
        <v>129</v>
      </c>
      <c r="EE12" s="19"/>
      <c r="EF12" s="21"/>
      <c r="EG12" s="21">
        <f>EG10*10248.68</f>
        <v>73790.496</v>
      </c>
      <c r="EH12" s="7" t="s">
        <v>129</v>
      </c>
      <c r="EI12" s="19"/>
      <c r="EJ12" s="21"/>
      <c r="EK12" s="21">
        <f>EK10*10248.68</f>
        <v>73790.496</v>
      </c>
      <c r="EL12" s="7" t="s">
        <v>129</v>
      </c>
      <c r="EM12" s="21"/>
      <c r="EN12" s="21">
        <f aca="true" t="shared" si="12" ref="EN12:EX12">EN10*10248.68</f>
        <v>81989.44</v>
      </c>
      <c r="EO12" s="21">
        <f t="shared" si="12"/>
        <v>92238.12</v>
      </c>
      <c r="EP12" s="21">
        <f t="shared" si="12"/>
        <v>73790.496</v>
      </c>
      <c r="EQ12" s="21">
        <f t="shared" si="12"/>
        <v>73790.496</v>
      </c>
      <c r="ER12" s="21">
        <f t="shared" si="12"/>
        <v>81989.44</v>
      </c>
      <c r="ES12" s="21">
        <f t="shared" si="12"/>
        <v>102486.8</v>
      </c>
      <c r="ET12" s="21">
        <f t="shared" si="12"/>
        <v>73790.496</v>
      </c>
      <c r="EU12" s="21">
        <f t="shared" si="12"/>
        <v>73790.496</v>
      </c>
      <c r="EV12" s="21">
        <f t="shared" si="12"/>
        <v>92238.12</v>
      </c>
      <c r="EW12" s="21">
        <f t="shared" si="12"/>
        <v>92238.12</v>
      </c>
      <c r="EX12" s="21">
        <f t="shared" si="12"/>
        <v>73790.496</v>
      </c>
      <c r="EY12" s="7" t="s">
        <v>129</v>
      </c>
      <c r="EZ12" s="21"/>
      <c r="FA12" s="21">
        <f aca="true" t="shared" si="13" ref="FA12:FI12">FA10*10248.68</f>
        <v>73790.496</v>
      </c>
      <c r="FB12" s="21">
        <f t="shared" si="13"/>
        <v>73790.496</v>
      </c>
      <c r="FC12" s="21">
        <f t="shared" si="13"/>
        <v>73790.496</v>
      </c>
      <c r="FD12" s="21">
        <f t="shared" si="13"/>
        <v>75840.232</v>
      </c>
      <c r="FE12" s="21">
        <f t="shared" si="13"/>
        <v>73790.496</v>
      </c>
      <c r="FF12" s="21">
        <f t="shared" si="13"/>
        <v>73790.496</v>
      </c>
      <c r="FG12" s="21">
        <f t="shared" si="13"/>
        <v>73790.496</v>
      </c>
      <c r="FH12" s="21">
        <f t="shared" si="13"/>
        <v>73790.496</v>
      </c>
      <c r="FI12" s="21">
        <f t="shared" si="13"/>
        <v>73790.496</v>
      </c>
    </row>
    <row r="13" spans="1:165" ht="12.75">
      <c r="A13" s="83"/>
      <c r="B13" s="84"/>
      <c r="C13" s="84"/>
      <c r="D13" s="84"/>
      <c r="E13" s="84"/>
      <c r="F13" s="85"/>
      <c r="G13" s="7" t="s">
        <v>130</v>
      </c>
      <c r="H13" s="8">
        <v>0</v>
      </c>
      <c r="I13" s="2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7" t="s">
        <v>130</v>
      </c>
      <c r="AL13" s="8">
        <v>0</v>
      </c>
      <c r="AM13" s="21"/>
      <c r="AN13" s="39"/>
      <c r="AO13" s="39"/>
      <c r="AP13" s="7" t="s">
        <v>130</v>
      </c>
      <c r="AQ13" s="8">
        <v>0</v>
      </c>
      <c r="AR13" s="21"/>
      <c r="AS13" s="20"/>
      <c r="AT13" s="20"/>
      <c r="AU13" s="20"/>
      <c r="AV13" s="20"/>
      <c r="AW13" s="20"/>
      <c r="AX13" s="20"/>
      <c r="AY13" s="7" t="s">
        <v>130</v>
      </c>
      <c r="AZ13" s="8">
        <v>0</v>
      </c>
      <c r="BA13" s="21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7" t="s">
        <v>130</v>
      </c>
      <c r="CB13" s="21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7" t="s">
        <v>130</v>
      </c>
      <c r="CN13" s="21"/>
      <c r="CO13" s="20"/>
      <c r="CP13" s="20"/>
      <c r="CQ13" s="20"/>
      <c r="CR13" s="20"/>
      <c r="CS13" s="20"/>
      <c r="CT13" s="7" t="s">
        <v>130</v>
      </c>
      <c r="CU13" s="21"/>
      <c r="CV13" s="21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7" t="s">
        <v>130</v>
      </c>
      <c r="DT13" s="21"/>
      <c r="DU13" s="21"/>
      <c r="DV13" s="20"/>
      <c r="DW13" s="7" t="s">
        <v>130</v>
      </c>
      <c r="DX13" s="21"/>
      <c r="DY13" s="20"/>
      <c r="DZ13" s="7" t="s">
        <v>130</v>
      </c>
      <c r="EA13" s="19">
        <v>0</v>
      </c>
      <c r="EB13" s="21"/>
      <c r="EC13" s="20"/>
      <c r="ED13" s="7" t="s">
        <v>130</v>
      </c>
      <c r="EE13" s="19"/>
      <c r="EF13" s="21"/>
      <c r="EG13" s="20"/>
      <c r="EH13" s="7" t="s">
        <v>130</v>
      </c>
      <c r="EI13" s="19"/>
      <c r="EJ13" s="21"/>
      <c r="EK13" s="20"/>
      <c r="EL13" s="7" t="s">
        <v>130</v>
      </c>
      <c r="EM13" s="21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7" t="s">
        <v>130</v>
      </c>
      <c r="EZ13" s="21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ht="12.75">
      <c r="A14" s="64" t="s">
        <v>131</v>
      </c>
      <c r="B14" s="65"/>
      <c r="C14" s="65"/>
      <c r="D14" s="65"/>
      <c r="E14" s="65"/>
      <c r="F14" s="66"/>
      <c r="G14" s="7" t="s">
        <v>133</v>
      </c>
      <c r="H14" s="8">
        <v>0</v>
      </c>
      <c r="I14" s="21"/>
      <c r="J14" s="21">
        <v>14</v>
      </c>
      <c r="K14" s="21">
        <v>14</v>
      </c>
      <c r="L14" s="21">
        <v>14</v>
      </c>
      <c r="M14" s="21">
        <v>14</v>
      </c>
      <c r="N14" s="21">
        <v>14</v>
      </c>
      <c r="O14" s="21">
        <v>14</v>
      </c>
      <c r="P14" s="21">
        <v>14</v>
      </c>
      <c r="Q14" s="21">
        <v>14</v>
      </c>
      <c r="R14" s="21">
        <v>14</v>
      </c>
      <c r="S14" s="21">
        <v>14</v>
      </c>
      <c r="T14" s="21">
        <v>14</v>
      </c>
      <c r="U14" s="21">
        <v>14</v>
      </c>
      <c r="V14" s="21">
        <v>14</v>
      </c>
      <c r="W14" s="21">
        <v>14</v>
      </c>
      <c r="X14" s="21">
        <v>14</v>
      </c>
      <c r="Y14" s="21">
        <v>14</v>
      </c>
      <c r="Z14" s="21">
        <v>14</v>
      </c>
      <c r="AA14" s="21">
        <v>14</v>
      </c>
      <c r="AB14" s="21">
        <v>14</v>
      </c>
      <c r="AC14" s="21">
        <v>14</v>
      </c>
      <c r="AD14" s="21">
        <v>14</v>
      </c>
      <c r="AE14" s="21">
        <v>14</v>
      </c>
      <c r="AF14" s="21">
        <v>14</v>
      </c>
      <c r="AG14" s="21">
        <v>14</v>
      </c>
      <c r="AH14" s="21">
        <v>14</v>
      </c>
      <c r="AI14" s="21">
        <v>14</v>
      </c>
      <c r="AJ14" s="21">
        <v>14</v>
      </c>
      <c r="AK14" s="7" t="s">
        <v>133</v>
      </c>
      <c r="AL14" s="8">
        <v>0</v>
      </c>
      <c r="AM14" s="21"/>
      <c r="AN14" s="21">
        <v>13.3</v>
      </c>
      <c r="AO14" s="21">
        <v>13.3</v>
      </c>
      <c r="AP14" s="7" t="s">
        <v>133</v>
      </c>
      <c r="AQ14" s="8">
        <v>0</v>
      </c>
      <c r="AR14" s="21"/>
      <c r="AS14" s="21">
        <v>14</v>
      </c>
      <c r="AT14" s="21">
        <v>14</v>
      </c>
      <c r="AU14" s="21">
        <v>14</v>
      </c>
      <c r="AV14" s="21">
        <v>14</v>
      </c>
      <c r="AW14" s="21">
        <v>14</v>
      </c>
      <c r="AX14" s="21">
        <v>14</v>
      </c>
      <c r="AY14" s="7" t="s">
        <v>133</v>
      </c>
      <c r="AZ14" s="8">
        <v>0</v>
      </c>
      <c r="BA14" s="21"/>
      <c r="BB14" s="21">
        <v>14</v>
      </c>
      <c r="BC14" s="21">
        <v>14</v>
      </c>
      <c r="BD14" s="21">
        <v>14</v>
      </c>
      <c r="BE14" s="21">
        <v>14</v>
      </c>
      <c r="BF14" s="21">
        <v>14</v>
      </c>
      <c r="BG14" s="21">
        <v>14</v>
      </c>
      <c r="BH14" s="21">
        <v>14</v>
      </c>
      <c r="BI14" s="21">
        <v>14</v>
      </c>
      <c r="BJ14" s="21">
        <v>14</v>
      </c>
      <c r="BK14" s="21">
        <v>14</v>
      </c>
      <c r="BL14" s="21">
        <v>14</v>
      </c>
      <c r="BM14" s="21">
        <v>14</v>
      </c>
      <c r="BN14" s="21">
        <v>14</v>
      </c>
      <c r="BO14" s="21">
        <v>14</v>
      </c>
      <c r="BP14" s="21">
        <v>14</v>
      </c>
      <c r="BQ14" s="21">
        <v>14</v>
      </c>
      <c r="BR14" s="21">
        <v>14</v>
      </c>
      <c r="BS14" s="21">
        <v>14</v>
      </c>
      <c r="BT14" s="21">
        <v>14</v>
      </c>
      <c r="BU14" s="21">
        <v>14</v>
      </c>
      <c r="BV14" s="21">
        <v>14</v>
      </c>
      <c r="BW14" s="21">
        <v>14</v>
      </c>
      <c r="BX14" s="21">
        <v>14</v>
      </c>
      <c r="BY14" s="21">
        <v>14</v>
      </c>
      <c r="BZ14" s="21">
        <v>14</v>
      </c>
      <c r="CA14" s="7" t="s">
        <v>133</v>
      </c>
      <c r="CB14" s="21"/>
      <c r="CC14" s="21">
        <v>14</v>
      </c>
      <c r="CD14" s="21">
        <v>14</v>
      </c>
      <c r="CE14" s="21">
        <v>14</v>
      </c>
      <c r="CF14" s="21">
        <v>14</v>
      </c>
      <c r="CG14" s="21">
        <v>14</v>
      </c>
      <c r="CH14" s="21">
        <v>14</v>
      </c>
      <c r="CI14" s="21">
        <v>14</v>
      </c>
      <c r="CJ14" s="21">
        <v>14</v>
      </c>
      <c r="CK14" s="21">
        <v>14</v>
      </c>
      <c r="CL14" s="21">
        <v>14</v>
      </c>
      <c r="CM14" s="7" t="s">
        <v>133</v>
      </c>
      <c r="CN14" s="21"/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7" t="s">
        <v>133</v>
      </c>
      <c r="CU14" s="21"/>
      <c r="CV14" s="21"/>
      <c r="CW14" s="21">
        <v>18</v>
      </c>
      <c r="CX14" s="21">
        <v>14</v>
      </c>
      <c r="CY14" s="21">
        <v>16</v>
      </c>
      <c r="CZ14" s="21">
        <v>14</v>
      </c>
      <c r="DA14" s="21">
        <v>16</v>
      </c>
      <c r="DB14" s="21">
        <v>16</v>
      </c>
      <c r="DC14" s="21">
        <v>20</v>
      </c>
      <c r="DD14" s="21">
        <v>14</v>
      </c>
      <c r="DE14" s="21">
        <v>20</v>
      </c>
      <c r="DF14" s="21">
        <v>14</v>
      </c>
      <c r="DG14" s="21">
        <v>14</v>
      </c>
      <c r="DH14" s="21">
        <v>16</v>
      </c>
      <c r="DI14" s="21">
        <v>16</v>
      </c>
      <c r="DJ14" s="21">
        <v>20</v>
      </c>
      <c r="DK14" s="21">
        <v>16</v>
      </c>
      <c r="DL14" s="21">
        <v>16</v>
      </c>
      <c r="DM14" s="21">
        <v>16</v>
      </c>
      <c r="DN14" s="21">
        <v>16</v>
      </c>
      <c r="DO14" s="21">
        <v>16</v>
      </c>
      <c r="DP14" s="21">
        <v>16</v>
      </c>
      <c r="DQ14" s="21">
        <v>16</v>
      </c>
      <c r="DR14" s="21">
        <v>16</v>
      </c>
      <c r="DS14" s="7" t="s">
        <v>133</v>
      </c>
      <c r="DT14" s="21"/>
      <c r="DU14" s="21"/>
      <c r="DV14" s="21">
        <v>14</v>
      </c>
      <c r="DW14" s="7" t="s">
        <v>133</v>
      </c>
      <c r="DX14" s="21"/>
      <c r="DY14" s="21">
        <v>14</v>
      </c>
      <c r="DZ14" s="7" t="s">
        <v>133</v>
      </c>
      <c r="EA14" s="19">
        <v>0</v>
      </c>
      <c r="EB14" s="21"/>
      <c r="EC14" s="21">
        <v>14</v>
      </c>
      <c r="ED14" s="7" t="s">
        <v>133</v>
      </c>
      <c r="EE14" s="19"/>
      <c r="EF14" s="21"/>
      <c r="EG14" s="21">
        <v>14</v>
      </c>
      <c r="EH14" s="7" t="s">
        <v>133</v>
      </c>
      <c r="EI14" s="19"/>
      <c r="EJ14" s="21"/>
      <c r="EK14" s="21">
        <v>14</v>
      </c>
      <c r="EL14" s="7" t="s">
        <v>133</v>
      </c>
      <c r="EM14" s="21"/>
      <c r="EN14" s="21">
        <v>18</v>
      </c>
      <c r="EO14" s="21">
        <v>16</v>
      </c>
      <c r="EP14" s="21">
        <v>14</v>
      </c>
      <c r="EQ14" s="21">
        <v>16</v>
      </c>
      <c r="ER14" s="21">
        <v>16</v>
      </c>
      <c r="ES14" s="21">
        <v>28</v>
      </c>
      <c r="ET14" s="21">
        <v>16</v>
      </c>
      <c r="EU14" s="21">
        <v>16</v>
      </c>
      <c r="EV14" s="21">
        <v>16</v>
      </c>
      <c r="EW14" s="21">
        <v>16</v>
      </c>
      <c r="EX14" s="21">
        <v>16</v>
      </c>
      <c r="EY14" s="7" t="s">
        <v>133</v>
      </c>
      <c r="EZ14" s="21"/>
      <c r="FA14" s="21">
        <v>16</v>
      </c>
      <c r="FB14" s="21">
        <v>14</v>
      </c>
      <c r="FC14" s="21">
        <v>14</v>
      </c>
      <c r="FD14" s="21">
        <v>16</v>
      </c>
      <c r="FE14" s="21">
        <v>14</v>
      </c>
      <c r="FF14" s="21">
        <v>14</v>
      </c>
      <c r="FG14" s="21">
        <v>14</v>
      </c>
      <c r="FH14" s="21">
        <v>15</v>
      </c>
      <c r="FI14" s="21">
        <v>14</v>
      </c>
    </row>
    <row r="15" spans="1:165" ht="16.5" customHeight="1">
      <c r="A15" s="67"/>
      <c r="B15" s="68"/>
      <c r="C15" s="68"/>
      <c r="D15" s="68"/>
      <c r="E15" s="68"/>
      <c r="F15" s="69"/>
      <c r="G15" s="7" t="s">
        <v>127</v>
      </c>
      <c r="H15" s="6">
        <v>0</v>
      </c>
      <c r="I15" s="39">
        <v>2361.59</v>
      </c>
      <c r="J15" s="21">
        <f aca="true" t="shared" si="14" ref="J15:AJ15">J16/J60</f>
        <v>68.50861997513469</v>
      </c>
      <c r="K15" s="21">
        <f t="shared" si="14"/>
        <v>55.933446117408224</v>
      </c>
      <c r="L15" s="21">
        <f t="shared" si="14"/>
        <v>45.697664132688324</v>
      </c>
      <c r="M15" s="21">
        <f t="shared" si="14"/>
        <v>71.67192716236723</v>
      </c>
      <c r="N15" s="21">
        <f t="shared" si="14"/>
        <v>77.42918032786886</v>
      </c>
      <c r="O15" s="21">
        <f t="shared" si="14"/>
        <v>24.24808214154749</v>
      </c>
      <c r="P15" s="21">
        <f t="shared" si="14"/>
        <v>56.73002745367194</v>
      </c>
      <c r="Q15" s="21">
        <f t="shared" si="14"/>
        <v>56.95479758828596</v>
      </c>
      <c r="R15" s="21">
        <f t="shared" si="14"/>
        <v>59.873705179282865</v>
      </c>
      <c r="S15" s="21">
        <f t="shared" si="14"/>
        <v>58.57948263642807</v>
      </c>
      <c r="T15" s="21">
        <f t="shared" si="14"/>
        <v>54.80235372120007</v>
      </c>
      <c r="U15" s="21">
        <f t="shared" si="14"/>
        <v>95.55566473988439</v>
      </c>
      <c r="V15" s="21">
        <f t="shared" si="14"/>
        <v>40.868059332509276</v>
      </c>
      <c r="W15" s="21">
        <f t="shared" si="14"/>
        <v>78.64476688867745</v>
      </c>
      <c r="X15" s="21">
        <f t="shared" si="14"/>
        <v>37.31210924274912</v>
      </c>
      <c r="Y15" s="21">
        <f t="shared" si="14"/>
        <v>52.99288347491586</v>
      </c>
      <c r="Z15" s="21">
        <f t="shared" si="14"/>
        <v>52.97590129786893</v>
      </c>
      <c r="AA15" s="21">
        <f t="shared" si="14"/>
        <v>57.01372650456976</v>
      </c>
      <c r="AB15" s="21">
        <f t="shared" si="14"/>
        <v>71.11692837169285</v>
      </c>
      <c r="AC15" s="21">
        <f t="shared" si="14"/>
        <v>52.23105845181675</v>
      </c>
      <c r="AD15" s="21">
        <f t="shared" si="14"/>
        <v>63.216558317399624</v>
      </c>
      <c r="AE15" s="21">
        <f t="shared" si="14"/>
        <v>45.39648496498696</v>
      </c>
      <c r="AF15" s="21">
        <f t="shared" si="14"/>
        <v>67.11786439301665</v>
      </c>
      <c r="AG15" s="21">
        <f t="shared" si="14"/>
        <v>58.72515097690942</v>
      </c>
      <c r="AH15" s="21">
        <f t="shared" si="14"/>
        <v>77.10415111940299</v>
      </c>
      <c r="AI15" s="21">
        <f t="shared" si="14"/>
        <v>72.28303454306953</v>
      </c>
      <c r="AJ15" s="21">
        <f t="shared" si="14"/>
        <v>65.48278867102397</v>
      </c>
      <c r="AK15" s="7" t="s">
        <v>127</v>
      </c>
      <c r="AL15" s="6">
        <v>0</v>
      </c>
      <c r="AM15" s="39">
        <v>2361.59</v>
      </c>
      <c r="AN15" s="39">
        <f>AN16/AN60</f>
        <v>60.858645611315644</v>
      </c>
      <c r="AO15" s="39">
        <f>AO16/AO60</f>
        <v>68.31045454545455</v>
      </c>
      <c r="AP15" s="7" t="s">
        <v>127</v>
      </c>
      <c r="AQ15" s="6">
        <v>0</v>
      </c>
      <c r="AR15" s="39">
        <v>2361.59</v>
      </c>
      <c r="AS15" s="21">
        <f aca="true" t="shared" si="15" ref="AS15:AX15">AS16/AS60</f>
        <v>72.52085983768372</v>
      </c>
      <c r="AT15" s="21">
        <f t="shared" si="15"/>
        <v>72.76025528169015</v>
      </c>
      <c r="AU15" s="21">
        <f t="shared" si="15"/>
        <v>70.97951910691285</v>
      </c>
      <c r="AV15" s="21">
        <f t="shared" si="15"/>
        <v>69.91385070839502</v>
      </c>
      <c r="AW15" s="21">
        <f t="shared" si="15"/>
        <v>72.25144230769232</v>
      </c>
      <c r="AX15" s="21">
        <f t="shared" si="15"/>
        <v>71.43962834917892</v>
      </c>
      <c r="AY15" s="7" t="s">
        <v>127</v>
      </c>
      <c r="AZ15" s="6">
        <v>0</v>
      </c>
      <c r="BA15" s="39">
        <v>2361.59</v>
      </c>
      <c r="BB15" s="21">
        <f aca="true" t="shared" si="16" ref="BB15:BZ15">BB16/BB60</f>
        <v>72.52085983768372</v>
      </c>
      <c r="BC15" s="21">
        <f t="shared" si="16"/>
        <v>71.54784678640986</v>
      </c>
      <c r="BD15" s="21">
        <f t="shared" si="16"/>
        <v>70.96428418115477</v>
      </c>
      <c r="BE15" s="21">
        <f t="shared" si="16"/>
        <v>63.92548337200309</v>
      </c>
      <c r="BF15" s="21">
        <f t="shared" si="16"/>
        <v>62.93976775176091</v>
      </c>
      <c r="BG15" s="21">
        <f t="shared" si="16"/>
        <v>58.652226361539824</v>
      </c>
      <c r="BH15" s="21">
        <f t="shared" si="16"/>
        <v>68.63662030309322</v>
      </c>
      <c r="BI15" s="21">
        <f t="shared" si="16"/>
        <v>37.712170639899625</v>
      </c>
      <c r="BJ15" s="21">
        <f t="shared" si="16"/>
        <v>69.60475789473685</v>
      </c>
      <c r="BK15" s="21">
        <f t="shared" si="16"/>
        <v>45.958103975535174</v>
      </c>
      <c r="BL15" s="21">
        <f t="shared" si="16"/>
        <v>72.52085983768372</v>
      </c>
      <c r="BM15" s="21">
        <f t="shared" si="16"/>
        <v>68.09940267765191</v>
      </c>
      <c r="BN15" s="21">
        <f t="shared" si="16"/>
        <v>57.40972391040112</v>
      </c>
      <c r="BO15" s="21">
        <f t="shared" si="16"/>
        <v>77.0861739333178</v>
      </c>
      <c r="BP15" s="21">
        <f t="shared" si="16"/>
        <v>45.4339150748935</v>
      </c>
      <c r="BQ15" s="21">
        <f t="shared" si="16"/>
        <v>78.81349225268177</v>
      </c>
      <c r="BR15" s="21">
        <f t="shared" si="16"/>
        <v>73.27628546099291</v>
      </c>
      <c r="BS15" s="21">
        <f t="shared" si="16"/>
        <v>62.8440600646265</v>
      </c>
      <c r="BT15" s="21">
        <f t="shared" si="16"/>
        <v>33.9308908045977</v>
      </c>
      <c r="BU15" s="21">
        <f t="shared" si="16"/>
        <v>58.17747668484956</v>
      </c>
      <c r="BV15" s="21">
        <f t="shared" si="16"/>
        <v>49.80006025003766</v>
      </c>
      <c r="BW15" s="21">
        <f t="shared" si="16"/>
        <v>55.260337623265926</v>
      </c>
      <c r="BX15" s="21">
        <f t="shared" si="16"/>
        <v>62.21727512231841</v>
      </c>
      <c r="BY15" s="21">
        <f t="shared" si="16"/>
        <v>41.12221393034826</v>
      </c>
      <c r="BZ15" s="21">
        <f t="shared" si="16"/>
        <v>78.4023239269623</v>
      </c>
      <c r="CA15" s="7" t="s">
        <v>127</v>
      </c>
      <c r="CB15" s="39">
        <v>2361.59</v>
      </c>
      <c r="CC15" s="21">
        <f aca="true" t="shared" si="17" ref="CC15:CL15">CC16/CC60</f>
        <v>70.84263981144204</v>
      </c>
      <c r="CD15" s="21">
        <f t="shared" si="17"/>
        <v>64.01212003872217</v>
      </c>
      <c r="CE15" s="21">
        <f t="shared" si="17"/>
        <v>63.96258463919521</v>
      </c>
      <c r="CF15" s="21">
        <f t="shared" si="17"/>
        <v>64.37355919003116</v>
      </c>
      <c r="CG15" s="21">
        <f t="shared" si="17"/>
        <v>69.97303703703705</v>
      </c>
      <c r="CH15" s="21">
        <f t="shared" si="17"/>
        <v>69.32744810232754</v>
      </c>
      <c r="CI15" s="21">
        <f t="shared" si="17"/>
        <v>68.50861997513469</v>
      </c>
      <c r="CJ15" s="21">
        <f t="shared" si="17"/>
        <v>68.96591572799333</v>
      </c>
      <c r="CK15" s="21">
        <f t="shared" si="17"/>
        <v>71.47051448335495</v>
      </c>
      <c r="CL15" s="21">
        <f t="shared" si="17"/>
        <v>71.45506807866869</v>
      </c>
      <c r="CM15" s="7" t="s">
        <v>127</v>
      </c>
      <c r="CN15" s="39">
        <v>2361.59</v>
      </c>
      <c r="CO15" s="21">
        <f>CO16/CO60</f>
        <v>0</v>
      </c>
      <c r="CP15" s="21">
        <f>CP16/CP60</f>
        <v>0</v>
      </c>
      <c r="CQ15" s="21">
        <f>CQ16/CQ60</f>
        <v>0</v>
      </c>
      <c r="CR15" s="21">
        <f>CR16/CR60</f>
        <v>0</v>
      </c>
      <c r="CS15" s="21">
        <f>CS16/CS60</f>
        <v>0</v>
      </c>
      <c r="CT15" s="7" t="s">
        <v>127</v>
      </c>
      <c r="CU15" s="39">
        <v>2361.59</v>
      </c>
      <c r="CV15" s="39">
        <v>2361.59</v>
      </c>
      <c r="CW15" s="21">
        <f aca="true" t="shared" si="18" ref="CW15:DR15">CW16/CW60</f>
        <v>76.27600933070161</v>
      </c>
      <c r="CX15" s="21">
        <f t="shared" si="18"/>
        <v>69.84000844951416</v>
      </c>
      <c r="CY15" s="21">
        <f t="shared" si="18"/>
        <v>77.50859487179487</v>
      </c>
      <c r="CZ15" s="21">
        <f t="shared" si="18"/>
        <v>68.89406126276309</v>
      </c>
      <c r="DA15" s="21">
        <f t="shared" si="18"/>
        <v>69.49685488320765</v>
      </c>
      <c r="DB15" s="21">
        <f t="shared" si="18"/>
        <v>73.10009673050881</v>
      </c>
      <c r="DC15" s="21">
        <f t="shared" si="18"/>
        <v>80.47674220480492</v>
      </c>
      <c r="DD15" s="21">
        <f t="shared" si="18"/>
        <v>75.60544248799451</v>
      </c>
      <c r="DE15" s="21">
        <f t="shared" si="18"/>
        <v>83.02302689400598</v>
      </c>
      <c r="DF15" s="21">
        <f t="shared" si="18"/>
        <v>76.67500000000001</v>
      </c>
      <c r="DG15" s="21">
        <f t="shared" si="18"/>
        <v>70.52529863481229</v>
      </c>
      <c r="DH15" s="21">
        <f t="shared" si="18"/>
        <v>74.79303246239114</v>
      </c>
      <c r="DI15" s="21">
        <f t="shared" si="18"/>
        <v>74.20549882168108</v>
      </c>
      <c r="DJ15" s="21">
        <f t="shared" si="18"/>
        <v>77.51813556540293</v>
      </c>
      <c r="DK15" s="21">
        <f t="shared" si="18"/>
        <v>68.34045939591248</v>
      </c>
      <c r="DL15" s="21">
        <f t="shared" si="18"/>
        <v>74.98598928358803</v>
      </c>
      <c r="DM15" s="21">
        <f t="shared" si="18"/>
        <v>71.89010654490107</v>
      </c>
      <c r="DN15" s="21">
        <f t="shared" si="18"/>
        <v>74.60106614017769</v>
      </c>
      <c r="DO15" s="21">
        <f t="shared" si="18"/>
        <v>75.8896163888331</v>
      </c>
      <c r="DP15" s="21">
        <f t="shared" si="18"/>
        <v>73.2275968992248</v>
      </c>
      <c r="DQ15" s="21">
        <f t="shared" si="18"/>
        <v>72.88858024691359</v>
      </c>
      <c r="DR15" s="21">
        <f t="shared" si="18"/>
        <v>68.83847695390783</v>
      </c>
      <c r="DS15" s="7" t="s">
        <v>127</v>
      </c>
      <c r="DT15" s="39">
        <v>2361.59</v>
      </c>
      <c r="DU15" s="39">
        <v>2361.59</v>
      </c>
      <c r="DV15" s="21">
        <f>DV16/DV60</f>
        <v>95.44532332563512</v>
      </c>
      <c r="DW15" s="7" t="s">
        <v>127</v>
      </c>
      <c r="DX15" s="39">
        <v>2361.59</v>
      </c>
      <c r="DY15" s="21">
        <f>DY16/DY60</f>
        <v>65.58670898631225</v>
      </c>
      <c r="DZ15" s="7" t="s">
        <v>127</v>
      </c>
      <c r="EA15" s="17">
        <f>SUM(EA16:EA21)</f>
        <v>0</v>
      </c>
      <c r="EB15" s="39">
        <v>2361.59</v>
      </c>
      <c r="EC15" s="21">
        <f>EC16/EC60</f>
        <v>67.48777301490101</v>
      </c>
      <c r="ED15" s="7" t="s">
        <v>127</v>
      </c>
      <c r="EE15" s="17"/>
      <c r="EF15" s="39">
        <v>2361.59</v>
      </c>
      <c r="EG15" s="21">
        <f>EG16/EG60</f>
        <v>71.40876889848812</v>
      </c>
      <c r="EH15" s="7" t="s">
        <v>127</v>
      </c>
      <c r="EI15" s="17"/>
      <c r="EJ15" s="39">
        <v>2361.59</v>
      </c>
      <c r="EK15" s="21">
        <f>EK16/EK60</f>
        <v>79.51481481481481</v>
      </c>
      <c r="EL15" s="7" t="s">
        <v>127</v>
      </c>
      <c r="EM15" s="39">
        <v>2361.59</v>
      </c>
      <c r="EN15" s="21">
        <f aca="true" t="shared" si="19" ref="EN15:EX15">EN16/EN60</f>
        <v>75.23649557522124</v>
      </c>
      <c r="EO15" s="21">
        <f t="shared" si="19"/>
        <v>66.74693517046458</v>
      </c>
      <c r="EP15" s="21">
        <f t="shared" si="19"/>
        <v>86.66385321100918</v>
      </c>
      <c r="EQ15" s="21">
        <f t="shared" si="19"/>
        <v>84.8158024691358</v>
      </c>
      <c r="ER15" s="21">
        <f t="shared" si="19"/>
        <v>68.14326420198377</v>
      </c>
      <c r="ES15" s="21">
        <f t="shared" si="19"/>
        <v>66.51697012373</v>
      </c>
      <c r="ET15" s="21">
        <f t="shared" si="19"/>
        <v>84.3425</v>
      </c>
      <c r="EU15" s="21">
        <f t="shared" si="19"/>
        <v>72.13715158457427</v>
      </c>
      <c r="EV15" s="21">
        <f t="shared" si="19"/>
        <v>66.86505043355159</v>
      </c>
      <c r="EW15" s="21">
        <f t="shared" si="19"/>
        <v>59.51400220507167</v>
      </c>
      <c r="EX15" s="21">
        <f t="shared" si="19"/>
        <v>87.73029951242165</v>
      </c>
      <c r="EY15" s="7" t="s">
        <v>127</v>
      </c>
      <c r="EZ15" s="39">
        <v>2361.59</v>
      </c>
      <c r="FA15" s="21">
        <f aca="true" t="shared" si="20" ref="FA15:FI15">FA16/FA60</f>
        <v>70.78576245784939</v>
      </c>
      <c r="FB15" s="21">
        <f t="shared" si="20"/>
        <v>58.5276332094176</v>
      </c>
      <c r="FC15" s="21">
        <f t="shared" si="20"/>
        <v>71.5323669407183</v>
      </c>
      <c r="FD15" s="21">
        <f t="shared" si="20"/>
        <v>63.46227746053074</v>
      </c>
      <c r="FE15" s="21">
        <f t="shared" si="20"/>
        <v>69.78104685521318</v>
      </c>
      <c r="FF15" s="21">
        <f t="shared" si="20"/>
        <v>72.77627118644068</v>
      </c>
      <c r="FG15" s="21">
        <f t="shared" si="20"/>
        <v>65.18584384858045</v>
      </c>
      <c r="FH15" s="21">
        <f t="shared" si="20"/>
        <v>67.26898974553743</v>
      </c>
      <c r="FI15" s="21">
        <f t="shared" si="20"/>
        <v>70.66095319512718</v>
      </c>
    </row>
    <row r="16" spans="1:165" ht="12.75">
      <c r="A16" s="67"/>
      <c r="B16" s="68"/>
      <c r="C16" s="68"/>
      <c r="D16" s="68"/>
      <c r="E16" s="68"/>
      <c r="F16" s="69"/>
      <c r="G16" s="7" t="s">
        <v>129</v>
      </c>
      <c r="H16" s="10">
        <v>0</v>
      </c>
      <c r="I16" s="21"/>
      <c r="J16" s="21">
        <f>J14*I15</f>
        <v>33062.26</v>
      </c>
      <c r="K16" s="21">
        <f>K14*I15</f>
        <v>33062.26</v>
      </c>
      <c r="L16" s="21">
        <f aca="true" t="shared" si="21" ref="L16:AJ16">L14*2361.59</f>
        <v>33062.26</v>
      </c>
      <c r="M16" s="21">
        <f t="shared" si="21"/>
        <v>33062.26</v>
      </c>
      <c r="N16" s="21">
        <f t="shared" si="21"/>
        <v>33062.26</v>
      </c>
      <c r="O16" s="21">
        <f t="shared" si="21"/>
        <v>33062.26</v>
      </c>
      <c r="P16" s="21">
        <f t="shared" si="21"/>
        <v>33062.26</v>
      </c>
      <c r="Q16" s="21">
        <f t="shared" si="21"/>
        <v>33062.26</v>
      </c>
      <c r="R16" s="21">
        <f t="shared" si="21"/>
        <v>33062.26</v>
      </c>
      <c r="S16" s="21">
        <f t="shared" si="21"/>
        <v>33062.26</v>
      </c>
      <c r="T16" s="21">
        <f t="shared" si="21"/>
        <v>33062.26</v>
      </c>
      <c r="U16" s="21">
        <f t="shared" si="21"/>
        <v>33062.26</v>
      </c>
      <c r="V16" s="21">
        <f t="shared" si="21"/>
        <v>33062.26</v>
      </c>
      <c r="W16" s="21">
        <f t="shared" si="21"/>
        <v>33062.26</v>
      </c>
      <c r="X16" s="21">
        <f t="shared" si="21"/>
        <v>33062.26</v>
      </c>
      <c r="Y16" s="21">
        <f t="shared" si="21"/>
        <v>33062.26</v>
      </c>
      <c r="Z16" s="21">
        <f t="shared" si="21"/>
        <v>33062.26</v>
      </c>
      <c r="AA16" s="21">
        <f t="shared" si="21"/>
        <v>33062.26</v>
      </c>
      <c r="AB16" s="21">
        <f t="shared" si="21"/>
        <v>33062.26</v>
      </c>
      <c r="AC16" s="21">
        <f t="shared" si="21"/>
        <v>33062.26</v>
      </c>
      <c r="AD16" s="21">
        <f t="shared" si="21"/>
        <v>33062.26</v>
      </c>
      <c r="AE16" s="21">
        <f t="shared" si="21"/>
        <v>33062.26</v>
      </c>
      <c r="AF16" s="21">
        <f t="shared" si="21"/>
        <v>33062.26</v>
      </c>
      <c r="AG16" s="21">
        <f t="shared" si="21"/>
        <v>33062.26</v>
      </c>
      <c r="AH16" s="21">
        <f t="shared" si="21"/>
        <v>33062.26</v>
      </c>
      <c r="AI16" s="21">
        <f t="shared" si="21"/>
        <v>33062.26</v>
      </c>
      <c r="AJ16" s="21">
        <f t="shared" si="21"/>
        <v>33062.26</v>
      </c>
      <c r="AK16" s="7" t="s">
        <v>129</v>
      </c>
      <c r="AL16" s="10">
        <v>0</v>
      </c>
      <c r="AM16" s="21"/>
      <c r="AN16" s="39">
        <f>AN14*AM15</f>
        <v>31409.147000000004</v>
      </c>
      <c r="AO16" s="39">
        <f>AO14*AM15</f>
        <v>31409.147000000004</v>
      </c>
      <c r="AP16" s="7" t="s">
        <v>129</v>
      </c>
      <c r="AQ16" s="10">
        <v>0</v>
      </c>
      <c r="AR16" s="21"/>
      <c r="AS16" s="21">
        <f aca="true" t="shared" si="22" ref="AS16:AX16">AS14*2361.59</f>
        <v>33062.26</v>
      </c>
      <c r="AT16" s="21">
        <f t="shared" si="22"/>
        <v>33062.26</v>
      </c>
      <c r="AU16" s="21">
        <f t="shared" si="22"/>
        <v>33062.26</v>
      </c>
      <c r="AV16" s="21">
        <f t="shared" si="22"/>
        <v>33062.26</v>
      </c>
      <c r="AW16" s="21">
        <f t="shared" si="22"/>
        <v>33062.26</v>
      </c>
      <c r="AX16" s="21">
        <f t="shared" si="22"/>
        <v>33062.26</v>
      </c>
      <c r="AY16" s="7" t="s">
        <v>129</v>
      </c>
      <c r="AZ16" s="10">
        <v>0</v>
      </c>
      <c r="BA16" s="21"/>
      <c r="BB16" s="21">
        <f aca="true" t="shared" si="23" ref="BB16:BZ16">BB14*2361.59</f>
        <v>33062.26</v>
      </c>
      <c r="BC16" s="21">
        <f t="shared" si="23"/>
        <v>33062.26</v>
      </c>
      <c r="BD16" s="21">
        <f t="shared" si="23"/>
        <v>33062.26</v>
      </c>
      <c r="BE16" s="21">
        <f t="shared" si="23"/>
        <v>33062.26</v>
      </c>
      <c r="BF16" s="21">
        <f t="shared" si="23"/>
        <v>33062.26</v>
      </c>
      <c r="BG16" s="21">
        <f t="shared" si="23"/>
        <v>33062.26</v>
      </c>
      <c r="BH16" s="21">
        <f t="shared" si="23"/>
        <v>33062.26</v>
      </c>
      <c r="BI16" s="21">
        <f t="shared" si="23"/>
        <v>33062.26</v>
      </c>
      <c r="BJ16" s="21">
        <f t="shared" si="23"/>
        <v>33062.26</v>
      </c>
      <c r="BK16" s="21">
        <f t="shared" si="23"/>
        <v>33062.26</v>
      </c>
      <c r="BL16" s="21">
        <f t="shared" si="23"/>
        <v>33062.26</v>
      </c>
      <c r="BM16" s="21">
        <f t="shared" si="23"/>
        <v>33062.26</v>
      </c>
      <c r="BN16" s="21">
        <f t="shared" si="23"/>
        <v>33062.26</v>
      </c>
      <c r="BO16" s="21">
        <f t="shared" si="23"/>
        <v>33062.26</v>
      </c>
      <c r="BP16" s="21">
        <f t="shared" si="23"/>
        <v>33062.26</v>
      </c>
      <c r="BQ16" s="21">
        <f t="shared" si="23"/>
        <v>33062.26</v>
      </c>
      <c r="BR16" s="21">
        <f t="shared" si="23"/>
        <v>33062.26</v>
      </c>
      <c r="BS16" s="21">
        <f t="shared" si="23"/>
        <v>33062.26</v>
      </c>
      <c r="BT16" s="21">
        <f t="shared" si="23"/>
        <v>33062.26</v>
      </c>
      <c r="BU16" s="21">
        <f t="shared" si="23"/>
        <v>33062.26</v>
      </c>
      <c r="BV16" s="21">
        <f t="shared" si="23"/>
        <v>33062.26</v>
      </c>
      <c r="BW16" s="21">
        <f t="shared" si="23"/>
        <v>33062.26</v>
      </c>
      <c r="BX16" s="21">
        <f t="shared" si="23"/>
        <v>33062.26</v>
      </c>
      <c r="BY16" s="21">
        <f t="shared" si="23"/>
        <v>33062.26</v>
      </c>
      <c r="BZ16" s="21">
        <f t="shared" si="23"/>
        <v>33062.26</v>
      </c>
      <c r="CA16" s="7" t="s">
        <v>129</v>
      </c>
      <c r="CB16" s="21"/>
      <c r="CC16" s="21">
        <f aca="true" t="shared" si="24" ref="CC16:CL16">CC14*2361.59</f>
        <v>33062.26</v>
      </c>
      <c r="CD16" s="21">
        <f t="shared" si="24"/>
        <v>33062.26</v>
      </c>
      <c r="CE16" s="21">
        <f t="shared" si="24"/>
        <v>33062.26</v>
      </c>
      <c r="CF16" s="21">
        <f t="shared" si="24"/>
        <v>33062.26</v>
      </c>
      <c r="CG16" s="21">
        <f t="shared" si="24"/>
        <v>33062.26</v>
      </c>
      <c r="CH16" s="21">
        <f t="shared" si="24"/>
        <v>33062.26</v>
      </c>
      <c r="CI16" s="21">
        <f t="shared" si="24"/>
        <v>33062.26</v>
      </c>
      <c r="CJ16" s="21">
        <f t="shared" si="24"/>
        <v>33062.26</v>
      </c>
      <c r="CK16" s="21">
        <f t="shared" si="24"/>
        <v>33062.26</v>
      </c>
      <c r="CL16" s="21">
        <f t="shared" si="24"/>
        <v>33062.26</v>
      </c>
      <c r="CM16" s="7" t="s">
        <v>129</v>
      </c>
      <c r="CN16" s="21"/>
      <c r="CO16" s="21">
        <f>CO14*2361.59</f>
        <v>0</v>
      </c>
      <c r="CP16" s="21">
        <f>CP14*2361.59</f>
        <v>0</v>
      </c>
      <c r="CQ16" s="21">
        <f>CQ14*2361.59</f>
        <v>0</v>
      </c>
      <c r="CR16" s="21">
        <f>CR14*2361.59</f>
        <v>0</v>
      </c>
      <c r="CS16" s="21">
        <f>CS14*2361.59</f>
        <v>0</v>
      </c>
      <c r="CT16" s="7" t="s">
        <v>129</v>
      </c>
      <c r="CU16" s="21"/>
      <c r="CV16" s="21"/>
      <c r="CW16" s="21">
        <f>CW14*2361.59</f>
        <v>42508.62</v>
      </c>
      <c r="CX16" s="21">
        <f>CX14*2361.59</f>
        <v>33062.26</v>
      </c>
      <c r="CY16" s="21">
        <f aca="true" t="shared" si="25" ref="CY16:DR16">CY14*2361.59</f>
        <v>37785.44</v>
      </c>
      <c r="CZ16" s="21">
        <f t="shared" si="25"/>
        <v>33062.26</v>
      </c>
      <c r="DA16" s="21">
        <f t="shared" si="25"/>
        <v>37785.44</v>
      </c>
      <c r="DB16" s="21">
        <f t="shared" si="25"/>
        <v>37785.44</v>
      </c>
      <c r="DC16" s="21">
        <f t="shared" si="25"/>
        <v>47231.8</v>
      </c>
      <c r="DD16" s="21">
        <f t="shared" si="25"/>
        <v>33062.26</v>
      </c>
      <c r="DE16" s="21">
        <f t="shared" si="25"/>
        <v>47231.8</v>
      </c>
      <c r="DF16" s="21">
        <f t="shared" si="25"/>
        <v>33062.26</v>
      </c>
      <c r="DG16" s="21">
        <f t="shared" si="25"/>
        <v>33062.26</v>
      </c>
      <c r="DH16" s="21">
        <f t="shared" si="25"/>
        <v>37785.44</v>
      </c>
      <c r="DI16" s="21">
        <f t="shared" si="25"/>
        <v>37785.44</v>
      </c>
      <c r="DJ16" s="21">
        <f t="shared" si="25"/>
        <v>47231.8</v>
      </c>
      <c r="DK16" s="21">
        <f t="shared" si="25"/>
        <v>37785.44</v>
      </c>
      <c r="DL16" s="21">
        <f t="shared" si="25"/>
        <v>37785.44</v>
      </c>
      <c r="DM16" s="21">
        <f t="shared" si="25"/>
        <v>37785.44</v>
      </c>
      <c r="DN16" s="21">
        <f t="shared" si="25"/>
        <v>37785.44</v>
      </c>
      <c r="DO16" s="21">
        <f t="shared" si="25"/>
        <v>37785.44</v>
      </c>
      <c r="DP16" s="21">
        <f t="shared" si="25"/>
        <v>37785.44</v>
      </c>
      <c r="DQ16" s="21">
        <f t="shared" si="25"/>
        <v>37785.44</v>
      </c>
      <c r="DR16" s="21">
        <f t="shared" si="25"/>
        <v>37785.44</v>
      </c>
      <c r="DS16" s="7" t="s">
        <v>129</v>
      </c>
      <c r="DT16" s="21"/>
      <c r="DU16" s="21"/>
      <c r="DV16" s="21">
        <f>DV14*2361.59</f>
        <v>33062.26</v>
      </c>
      <c r="DW16" s="7" t="s">
        <v>129</v>
      </c>
      <c r="DX16" s="21"/>
      <c r="DY16" s="21">
        <f>DY14*2361.59</f>
        <v>33062.26</v>
      </c>
      <c r="DZ16" s="7" t="s">
        <v>129</v>
      </c>
      <c r="EA16" s="19">
        <v>0</v>
      </c>
      <c r="EB16" s="21"/>
      <c r="EC16" s="21">
        <f>EC14*2361.59</f>
        <v>33062.26</v>
      </c>
      <c r="ED16" s="7" t="s">
        <v>129</v>
      </c>
      <c r="EE16" s="19"/>
      <c r="EF16" s="21"/>
      <c r="EG16" s="21">
        <f>EG14*2361.59</f>
        <v>33062.26</v>
      </c>
      <c r="EH16" s="7" t="s">
        <v>129</v>
      </c>
      <c r="EI16" s="19"/>
      <c r="EJ16" s="21"/>
      <c r="EK16" s="21">
        <f>EK14*2361.59</f>
        <v>33062.26</v>
      </c>
      <c r="EL16" s="7" t="s">
        <v>129</v>
      </c>
      <c r="EM16" s="21"/>
      <c r="EN16" s="21">
        <f aca="true" t="shared" si="26" ref="EN16:EX16">EN14*2361.59</f>
        <v>42508.62</v>
      </c>
      <c r="EO16" s="21">
        <f t="shared" si="26"/>
        <v>37785.44</v>
      </c>
      <c r="EP16" s="21">
        <f t="shared" si="26"/>
        <v>33062.26</v>
      </c>
      <c r="EQ16" s="21">
        <f t="shared" si="26"/>
        <v>37785.44</v>
      </c>
      <c r="ER16" s="21">
        <f t="shared" si="26"/>
        <v>37785.44</v>
      </c>
      <c r="ES16" s="21">
        <f t="shared" si="26"/>
        <v>66124.52</v>
      </c>
      <c r="ET16" s="21">
        <f t="shared" si="26"/>
        <v>37785.44</v>
      </c>
      <c r="EU16" s="21">
        <f t="shared" si="26"/>
        <v>37785.44</v>
      </c>
      <c r="EV16" s="21">
        <f t="shared" si="26"/>
        <v>37785.44</v>
      </c>
      <c r="EW16" s="21">
        <f t="shared" si="26"/>
        <v>37785.44</v>
      </c>
      <c r="EX16" s="21">
        <f t="shared" si="26"/>
        <v>37785.44</v>
      </c>
      <c r="EY16" s="7" t="s">
        <v>129</v>
      </c>
      <c r="EZ16" s="21"/>
      <c r="FA16" s="21">
        <f aca="true" t="shared" si="27" ref="FA16:FI16">FA14*2361.59</f>
        <v>37785.44</v>
      </c>
      <c r="FB16" s="21">
        <f t="shared" si="27"/>
        <v>33062.26</v>
      </c>
      <c r="FC16" s="21">
        <f t="shared" si="27"/>
        <v>33062.26</v>
      </c>
      <c r="FD16" s="21">
        <f t="shared" si="27"/>
        <v>37785.44</v>
      </c>
      <c r="FE16" s="21">
        <f t="shared" si="27"/>
        <v>33062.26</v>
      </c>
      <c r="FF16" s="21">
        <f t="shared" si="27"/>
        <v>33062.26</v>
      </c>
      <c r="FG16" s="21">
        <f t="shared" si="27"/>
        <v>33062.26</v>
      </c>
      <c r="FH16" s="21">
        <f t="shared" si="27"/>
        <v>35423.850000000006</v>
      </c>
      <c r="FI16" s="21">
        <f t="shared" si="27"/>
        <v>33062.26</v>
      </c>
    </row>
    <row r="17" spans="1:165" ht="12.75">
      <c r="A17" s="70"/>
      <c r="B17" s="71"/>
      <c r="C17" s="71"/>
      <c r="D17" s="71"/>
      <c r="E17" s="71"/>
      <c r="F17" s="72"/>
      <c r="G17" s="7" t="s">
        <v>130</v>
      </c>
      <c r="H17" s="10">
        <v>0</v>
      </c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7" t="s">
        <v>130</v>
      </c>
      <c r="AL17" s="10">
        <v>0</v>
      </c>
      <c r="AM17" s="21"/>
      <c r="AN17" s="39"/>
      <c r="AO17" s="39"/>
      <c r="AP17" s="7" t="s">
        <v>130</v>
      </c>
      <c r="AQ17" s="10">
        <v>0</v>
      </c>
      <c r="AR17" s="21"/>
      <c r="AS17" s="20"/>
      <c r="AT17" s="20"/>
      <c r="AU17" s="20"/>
      <c r="AV17" s="20"/>
      <c r="AW17" s="20"/>
      <c r="AX17" s="20"/>
      <c r="AY17" s="7" t="s">
        <v>130</v>
      </c>
      <c r="AZ17" s="10">
        <v>0</v>
      </c>
      <c r="BA17" s="21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7" t="s">
        <v>130</v>
      </c>
      <c r="CB17" s="21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7" t="s">
        <v>130</v>
      </c>
      <c r="CN17" s="21"/>
      <c r="CO17" s="20"/>
      <c r="CP17" s="20"/>
      <c r="CQ17" s="20"/>
      <c r="CR17" s="20"/>
      <c r="CS17" s="20"/>
      <c r="CT17" s="7" t="s">
        <v>130</v>
      </c>
      <c r="CU17" s="21"/>
      <c r="CV17" s="21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7" t="s">
        <v>130</v>
      </c>
      <c r="DT17" s="21"/>
      <c r="DU17" s="21"/>
      <c r="DV17" s="20"/>
      <c r="DW17" s="7" t="s">
        <v>130</v>
      </c>
      <c r="DX17" s="21"/>
      <c r="DY17" s="20"/>
      <c r="DZ17" s="7" t="s">
        <v>130</v>
      </c>
      <c r="EA17" s="19">
        <v>0</v>
      </c>
      <c r="EB17" s="21"/>
      <c r="EC17" s="20"/>
      <c r="ED17" s="7" t="s">
        <v>130</v>
      </c>
      <c r="EE17" s="19"/>
      <c r="EF17" s="21"/>
      <c r="EG17" s="20"/>
      <c r="EH17" s="7" t="s">
        <v>130</v>
      </c>
      <c r="EI17" s="19"/>
      <c r="EJ17" s="21"/>
      <c r="EK17" s="20"/>
      <c r="EL17" s="7" t="s">
        <v>130</v>
      </c>
      <c r="EM17" s="21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7" t="s">
        <v>130</v>
      </c>
      <c r="EZ17" s="21"/>
      <c r="FA17" s="20"/>
      <c r="FB17" s="20"/>
      <c r="FC17" s="20"/>
      <c r="FD17" s="20"/>
      <c r="FE17" s="20"/>
      <c r="FF17" s="20"/>
      <c r="FG17" s="20"/>
      <c r="FH17" s="20"/>
      <c r="FI17" s="20"/>
    </row>
    <row r="18" spans="1:165" ht="12.75">
      <c r="A18" s="64" t="s">
        <v>134</v>
      </c>
      <c r="B18" s="65"/>
      <c r="C18" s="65"/>
      <c r="D18" s="65"/>
      <c r="E18" s="65"/>
      <c r="F18" s="66"/>
      <c r="G18" s="7" t="s">
        <v>133</v>
      </c>
      <c r="H18" s="10">
        <v>0</v>
      </c>
      <c r="I18" s="21"/>
      <c r="J18" s="21">
        <v>80</v>
      </c>
      <c r="K18" s="21">
        <v>80</v>
      </c>
      <c r="L18" s="21">
        <v>80</v>
      </c>
      <c r="M18" s="21">
        <v>80</v>
      </c>
      <c r="N18" s="21">
        <v>80</v>
      </c>
      <c r="O18" s="21">
        <v>80</v>
      </c>
      <c r="P18" s="21">
        <v>80</v>
      </c>
      <c r="Q18" s="21">
        <v>80</v>
      </c>
      <c r="R18" s="21">
        <v>80</v>
      </c>
      <c r="S18" s="21">
        <v>80</v>
      </c>
      <c r="T18" s="21">
        <v>80</v>
      </c>
      <c r="U18" s="21">
        <v>80</v>
      </c>
      <c r="V18" s="21">
        <v>80</v>
      </c>
      <c r="W18" s="21">
        <v>80</v>
      </c>
      <c r="X18" s="21">
        <v>80</v>
      </c>
      <c r="Y18" s="21">
        <v>80</v>
      </c>
      <c r="Z18" s="21">
        <v>80</v>
      </c>
      <c r="AA18" s="21">
        <v>80</v>
      </c>
      <c r="AB18" s="21">
        <v>80</v>
      </c>
      <c r="AC18" s="21">
        <v>80</v>
      </c>
      <c r="AD18" s="21">
        <v>80</v>
      </c>
      <c r="AE18" s="21">
        <v>80</v>
      </c>
      <c r="AF18" s="21">
        <v>80</v>
      </c>
      <c r="AG18" s="21">
        <v>80</v>
      </c>
      <c r="AH18" s="21">
        <v>80</v>
      </c>
      <c r="AI18" s="21">
        <v>80</v>
      </c>
      <c r="AJ18" s="21">
        <v>80</v>
      </c>
      <c r="AK18" s="7" t="s">
        <v>133</v>
      </c>
      <c r="AL18" s="10">
        <v>0</v>
      </c>
      <c r="AM18" s="21"/>
      <c r="AN18" s="21">
        <v>80</v>
      </c>
      <c r="AO18" s="21">
        <v>80</v>
      </c>
      <c r="AP18" s="7" t="s">
        <v>133</v>
      </c>
      <c r="AQ18" s="10">
        <v>0</v>
      </c>
      <c r="AR18" s="21"/>
      <c r="AS18" s="21">
        <v>80</v>
      </c>
      <c r="AT18" s="21">
        <v>80</v>
      </c>
      <c r="AU18" s="21">
        <v>80</v>
      </c>
      <c r="AV18" s="21">
        <v>80</v>
      </c>
      <c r="AW18" s="21">
        <v>80</v>
      </c>
      <c r="AX18" s="21">
        <v>80</v>
      </c>
      <c r="AY18" s="7" t="s">
        <v>133</v>
      </c>
      <c r="AZ18" s="10">
        <v>0</v>
      </c>
      <c r="BA18" s="21"/>
      <c r="BB18" s="21">
        <v>80</v>
      </c>
      <c r="BC18" s="21">
        <v>80</v>
      </c>
      <c r="BD18" s="21">
        <v>80</v>
      </c>
      <c r="BE18" s="21">
        <v>80</v>
      </c>
      <c r="BF18" s="21">
        <v>80</v>
      </c>
      <c r="BG18" s="21">
        <v>80</v>
      </c>
      <c r="BH18" s="21">
        <v>80</v>
      </c>
      <c r="BI18" s="21">
        <v>80</v>
      </c>
      <c r="BJ18" s="21">
        <v>80</v>
      </c>
      <c r="BK18" s="21">
        <v>80</v>
      </c>
      <c r="BL18" s="21">
        <v>80</v>
      </c>
      <c r="BM18" s="21">
        <v>80</v>
      </c>
      <c r="BN18" s="21">
        <v>80</v>
      </c>
      <c r="BO18" s="21">
        <v>80</v>
      </c>
      <c r="BP18" s="21">
        <v>80</v>
      </c>
      <c r="BQ18" s="21">
        <v>80</v>
      </c>
      <c r="BR18" s="21">
        <v>80</v>
      </c>
      <c r="BS18" s="21">
        <v>80</v>
      </c>
      <c r="BT18" s="21">
        <v>80</v>
      </c>
      <c r="BU18" s="21">
        <v>80</v>
      </c>
      <c r="BV18" s="21">
        <v>80</v>
      </c>
      <c r="BW18" s="21">
        <v>80</v>
      </c>
      <c r="BX18" s="21">
        <v>80</v>
      </c>
      <c r="BY18" s="21">
        <v>80</v>
      </c>
      <c r="BZ18" s="21">
        <v>80</v>
      </c>
      <c r="CA18" s="7" t="s">
        <v>133</v>
      </c>
      <c r="CB18" s="21"/>
      <c r="CC18" s="21">
        <v>80</v>
      </c>
      <c r="CD18" s="21">
        <v>80</v>
      </c>
      <c r="CE18" s="21">
        <v>80</v>
      </c>
      <c r="CF18" s="21">
        <v>80</v>
      </c>
      <c r="CG18" s="21">
        <v>80</v>
      </c>
      <c r="CH18" s="21">
        <v>80</v>
      </c>
      <c r="CI18" s="21">
        <v>80</v>
      </c>
      <c r="CJ18" s="21">
        <v>80</v>
      </c>
      <c r="CK18" s="21">
        <v>80</v>
      </c>
      <c r="CL18" s="21">
        <v>80</v>
      </c>
      <c r="CM18" s="7" t="s">
        <v>133</v>
      </c>
      <c r="CN18" s="21"/>
      <c r="CO18" s="21">
        <v>550</v>
      </c>
      <c r="CP18" s="21">
        <v>250</v>
      </c>
      <c r="CQ18" s="21">
        <v>220</v>
      </c>
      <c r="CR18" s="21">
        <v>450</v>
      </c>
      <c r="CS18" s="21">
        <v>400</v>
      </c>
      <c r="CT18" s="7" t="s">
        <v>133</v>
      </c>
      <c r="CU18" s="21"/>
      <c r="CV18" s="21"/>
      <c r="CW18" s="21">
        <v>80</v>
      </c>
      <c r="CX18" s="21">
        <v>80</v>
      </c>
      <c r="CY18" s="21">
        <v>80</v>
      </c>
      <c r="CZ18" s="21">
        <v>80</v>
      </c>
      <c r="DA18" s="21">
        <v>80</v>
      </c>
      <c r="DB18" s="21">
        <v>80</v>
      </c>
      <c r="DC18" s="21">
        <v>85</v>
      </c>
      <c r="DD18" s="21">
        <v>80</v>
      </c>
      <c r="DE18" s="21">
        <v>85</v>
      </c>
      <c r="DF18" s="21">
        <v>80</v>
      </c>
      <c r="DG18" s="21">
        <v>80</v>
      </c>
      <c r="DH18" s="21">
        <v>80</v>
      </c>
      <c r="DI18" s="21">
        <v>80</v>
      </c>
      <c r="DJ18" s="21">
        <v>90</v>
      </c>
      <c r="DK18" s="21">
        <v>80</v>
      </c>
      <c r="DL18" s="21">
        <v>80</v>
      </c>
      <c r="DM18" s="21">
        <v>80</v>
      </c>
      <c r="DN18" s="21">
        <v>80</v>
      </c>
      <c r="DO18" s="21">
        <v>80</v>
      </c>
      <c r="DP18" s="21">
        <v>80</v>
      </c>
      <c r="DQ18" s="21">
        <v>80</v>
      </c>
      <c r="DR18" s="21">
        <v>80</v>
      </c>
      <c r="DS18" s="7" t="s">
        <v>133</v>
      </c>
      <c r="DT18" s="21"/>
      <c r="DU18" s="21"/>
      <c r="DV18" s="21">
        <v>80</v>
      </c>
      <c r="DW18" s="7" t="s">
        <v>133</v>
      </c>
      <c r="DX18" s="21"/>
      <c r="DY18" s="21">
        <v>80</v>
      </c>
      <c r="DZ18" s="7" t="s">
        <v>133</v>
      </c>
      <c r="EA18" s="19">
        <v>0</v>
      </c>
      <c r="EB18" s="21"/>
      <c r="EC18" s="21">
        <v>80</v>
      </c>
      <c r="ED18" s="7" t="s">
        <v>133</v>
      </c>
      <c r="EE18" s="19"/>
      <c r="EF18" s="21"/>
      <c r="EG18" s="21">
        <v>80</v>
      </c>
      <c r="EH18" s="7" t="s">
        <v>133</v>
      </c>
      <c r="EI18" s="19"/>
      <c r="EJ18" s="21"/>
      <c r="EK18" s="21">
        <v>80</v>
      </c>
      <c r="EL18" s="7" t="s">
        <v>133</v>
      </c>
      <c r="EM18" s="21"/>
      <c r="EN18" s="21">
        <v>50</v>
      </c>
      <c r="EO18" s="21">
        <v>50</v>
      </c>
      <c r="EP18" s="21">
        <v>50</v>
      </c>
      <c r="EQ18" s="21">
        <v>50</v>
      </c>
      <c r="ER18" s="21">
        <v>50</v>
      </c>
      <c r="ES18" s="21">
        <v>100</v>
      </c>
      <c r="ET18" s="21">
        <v>50</v>
      </c>
      <c r="EU18" s="21">
        <v>50</v>
      </c>
      <c r="EV18" s="21">
        <v>50</v>
      </c>
      <c r="EW18" s="21">
        <v>80</v>
      </c>
      <c r="EX18" s="21">
        <v>50</v>
      </c>
      <c r="EY18" s="7" t="s">
        <v>133</v>
      </c>
      <c r="EZ18" s="21"/>
      <c r="FA18" s="21">
        <v>40</v>
      </c>
      <c r="FB18" s="21">
        <v>55</v>
      </c>
      <c r="FC18" s="21">
        <v>40</v>
      </c>
      <c r="FD18" s="21">
        <v>55</v>
      </c>
      <c r="FE18" s="21">
        <v>40</v>
      </c>
      <c r="FF18" s="21">
        <v>40</v>
      </c>
      <c r="FG18" s="21">
        <v>40</v>
      </c>
      <c r="FH18" s="21">
        <v>40</v>
      </c>
      <c r="FI18" s="21">
        <v>40</v>
      </c>
    </row>
    <row r="19" spans="1:165" ht="12.75">
      <c r="A19" s="67"/>
      <c r="B19" s="68"/>
      <c r="C19" s="68"/>
      <c r="D19" s="68"/>
      <c r="E19" s="68"/>
      <c r="F19" s="69"/>
      <c r="G19" s="7" t="s">
        <v>127</v>
      </c>
      <c r="H19" s="10">
        <v>0</v>
      </c>
      <c r="I19" s="21">
        <v>890.28</v>
      </c>
      <c r="J19" s="21">
        <f aca="true" t="shared" si="28" ref="J19:AJ19">J20/J60</f>
        <v>147.58060505594693</v>
      </c>
      <c r="K19" s="21">
        <f t="shared" si="28"/>
        <v>120.49128743021484</v>
      </c>
      <c r="L19" s="21">
        <f t="shared" si="28"/>
        <v>98.44146510020732</v>
      </c>
      <c r="M19" s="21">
        <f t="shared" si="28"/>
        <v>154.39497073487968</v>
      </c>
      <c r="N19" s="21">
        <f t="shared" si="28"/>
        <v>166.79718969555034</v>
      </c>
      <c r="O19" s="21">
        <f t="shared" si="28"/>
        <v>52.234983498349834</v>
      </c>
      <c r="P19" s="21">
        <f t="shared" si="28"/>
        <v>122.20727522306109</v>
      </c>
      <c r="Q19" s="21">
        <f t="shared" si="28"/>
        <v>122.69147286821705</v>
      </c>
      <c r="R19" s="21">
        <f t="shared" si="28"/>
        <v>128.97935530604852</v>
      </c>
      <c r="S19" s="21">
        <f t="shared" si="28"/>
        <v>126.19135364989368</v>
      </c>
      <c r="T19" s="21">
        <f t="shared" si="28"/>
        <v>118.05469915464943</v>
      </c>
      <c r="U19" s="21">
        <f t="shared" si="28"/>
        <v>205.8450867052023</v>
      </c>
      <c r="V19" s="21">
        <f t="shared" si="28"/>
        <v>88.03757725587144</v>
      </c>
      <c r="W19" s="21">
        <f t="shared" si="28"/>
        <v>169.41579448144623</v>
      </c>
      <c r="X19" s="21">
        <f t="shared" si="28"/>
        <v>80.37738404243312</v>
      </c>
      <c r="Y19" s="21">
        <f t="shared" si="28"/>
        <v>114.15675589036704</v>
      </c>
      <c r="Z19" s="21">
        <f t="shared" si="28"/>
        <v>114.12017304919083</v>
      </c>
      <c r="AA19" s="21">
        <f t="shared" si="28"/>
        <v>122.81841696844283</v>
      </c>
      <c r="AB19" s="21">
        <f t="shared" si="28"/>
        <v>153.19939771993975</v>
      </c>
      <c r="AC19" s="21">
        <f t="shared" si="28"/>
        <v>112.51563981042653</v>
      </c>
      <c r="AD19" s="21">
        <f t="shared" si="28"/>
        <v>136.18049713193116</v>
      </c>
      <c r="AE19" s="21">
        <f t="shared" si="28"/>
        <v>97.79266785665247</v>
      </c>
      <c r="AF19" s="21">
        <f t="shared" si="28"/>
        <v>144.58465286236296</v>
      </c>
      <c r="AG19" s="21">
        <f t="shared" si="28"/>
        <v>126.5051509769094</v>
      </c>
      <c r="AH19" s="21">
        <f t="shared" si="28"/>
        <v>166.09701492537312</v>
      </c>
      <c r="AI19" s="21">
        <f t="shared" si="28"/>
        <v>155.71141233056406</v>
      </c>
      <c r="AJ19" s="21">
        <f t="shared" si="28"/>
        <v>141.06238859180036</v>
      </c>
      <c r="AK19" s="7" t="s">
        <v>127</v>
      </c>
      <c r="AL19" s="10">
        <v>0</v>
      </c>
      <c r="AM19" s="21">
        <v>890.28</v>
      </c>
      <c r="AN19" s="39">
        <f>AN20/AN60</f>
        <v>138.00116256539428</v>
      </c>
      <c r="AO19" s="39">
        <f>AO20/AO60</f>
        <v>154.89865158764678</v>
      </c>
      <c r="AP19" s="7" t="s">
        <v>127</v>
      </c>
      <c r="AQ19" s="10">
        <v>0</v>
      </c>
      <c r="AR19" s="21">
        <v>890.28</v>
      </c>
      <c r="AS19" s="21">
        <f aca="true" t="shared" si="29" ref="AS19:AX19">AS20/AS60</f>
        <v>156.22373327484098</v>
      </c>
      <c r="AT19" s="21">
        <f t="shared" si="29"/>
        <v>156.7394366197183</v>
      </c>
      <c r="AU19" s="21">
        <f t="shared" si="29"/>
        <v>152.9033920137398</v>
      </c>
      <c r="AV19" s="21">
        <f t="shared" si="29"/>
        <v>150.60773947980545</v>
      </c>
      <c r="AW19" s="21">
        <f t="shared" si="29"/>
        <v>155.6433566433566</v>
      </c>
      <c r="AX19" s="21">
        <f t="shared" si="29"/>
        <v>153.8945548833189</v>
      </c>
      <c r="AY19" s="7" t="s">
        <v>127</v>
      </c>
      <c r="AZ19" s="10">
        <v>0</v>
      </c>
      <c r="BA19" s="21">
        <v>890.28</v>
      </c>
      <c r="BB19" s="21">
        <f aca="true" t="shared" si="30" ref="BB19:BZ19">BB20/BB60</f>
        <v>156.22373327484098</v>
      </c>
      <c r="BC19" s="21">
        <f t="shared" si="30"/>
        <v>154.12767799177666</v>
      </c>
      <c r="BD19" s="21">
        <f t="shared" si="30"/>
        <v>152.87057308435286</v>
      </c>
      <c r="BE19" s="21">
        <f t="shared" si="30"/>
        <v>137.70765661252898</v>
      </c>
      <c r="BF19" s="21">
        <f t="shared" si="30"/>
        <v>135.58423757852657</v>
      </c>
      <c r="BG19" s="21">
        <f t="shared" si="30"/>
        <v>126.34805747738156</v>
      </c>
      <c r="BH19" s="21">
        <f t="shared" si="30"/>
        <v>147.85634212165246</v>
      </c>
      <c r="BI19" s="21">
        <f t="shared" si="30"/>
        <v>81.23919242614348</v>
      </c>
      <c r="BJ19" s="21">
        <f t="shared" si="30"/>
        <v>149.9418947368421</v>
      </c>
      <c r="BK19" s="21">
        <f t="shared" si="30"/>
        <v>99.00250208507089</v>
      </c>
      <c r="BL19" s="21">
        <f t="shared" si="30"/>
        <v>156.22373327484098</v>
      </c>
      <c r="BM19" s="21">
        <f t="shared" si="30"/>
        <v>146.69907312049432</v>
      </c>
      <c r="BN19" s="21">
        <f t="shared" si="30"/>
        <v>123.67147074144816</v>
      </c>
      <c r="BO19" s="21">
        <f t="shared" si="30"/>
        <v>166.05828864537187</v>
      </c>
      <c r="BP19" s="21">
        <f t="shared" si="30"/>
        <v>97.873299436581</v>
      </c>
      <c r="BQ19" s="21">
        <f t="shared" si="30"/>
        <v>169.7792610250298</v>
      </c>
      <c r="BR19" s="21">
        <f t="shared" si="30"/>
        <v>157.85106382978722</v>
      </c>
      <c r="BS19" s="21">
        <f t="shared" si="30"/>
        <v>135.37806500665272</v>
      </c>
      <c r="BT19" s="21">
        <f t="shared" si="30"/>
        <v>73.0935960591133</v>
      </c>
      <c r="BU19" s="21">
        <f t="shared" si="30"/>
        <v>125.32535632588421</v>
      </c>
      <c r="BV19" s="21">
        <f t="shared" si="30"/>
        <v>107.2788070492544</v>
      </c>
      <c r="BW19" s="21">
        <f t="shared" si="30"/>
        <v>119.04128363697141</v>
      </c>
      <c r="BX19" s="21">
        <f t="shared" si="30"/>
        <v>134.02785095972902</v>
      </c>
      <c r="BY19" s="21">
        <f t="shared" si="30"/>
        <v>88.58507462686566</v>
      </c>
      <c r="BZ19" s="21">
        <f t="shared" si="30"/>
        <v>168.89352620346216</v>
      </c>
      <c r="CA19" s="7" t="s">
        <v>127</v>
      </c>
      <c r="CB19" s="21">
        <v>890.28</v>
      </c>
      <c r="CC19" s="21">
        <f aca="true" t="shared" si="31" ref="CC19:CL19">CC20/CC60</f>
        <v>152.6085279622884</v>
      </c>
      <c r="CD19" s="21">
        <f t="shared" si="31"/>
        <v>137.89428848015487</v>
      </c>
      <c r="CE19" s="21">
        <f t="shared" si="31"/>
        <v>137.78757980266977</v>
      </c>
      <c r="CF19" s="21">
        <f t="shared" si="31"/>
        <v>138.67289719626166</v>
      </c>
      <c r="CG19" s="21">
        <f t="shared" si="31"/>
        <v>150.7352380952381</v>
      </c>
      <c r="CH19" s="21">
        <f t="shared" si="31"/>
        <v>149.34451667016145</v>
      </c>
      <c r="CI19" s="21">
        <f t="shared" si="31"/>
        <v>147.58060505594693</v>
      </c>
      <c r="CJ19" s="21">
        <f t="shared" si="31"/>
        <v>148.56570713391739</v>
      </c>
      <c r="CK19" s="21">
        <f t="shared" si="31"/>
        <v>153.96108949416342</v>
      </c>
      <c r="CL19" s="21">
        <f t="shared" si="31"/>
        <v>153.9278149989194</v>
      </c>
      <c r="CM19" s="7" t="s">
        <v>127</v>
      </c>
      <c r="CN19" s="21">
        <v>890.28</v>
      </c>
      <c r="CO19" s="21">
        <f>CO20/CO60</f>
        <v>131.09528526679338</v>
      </c>
      <c r="CP19" s="21">
        <f>CP20/CP60</f>
        <v>58.83736914454901</v>
      </c>
      <c r="CQ19" s="21">
        <f>CQ20/CQ60</f>
        <v>69.31436458222741</v>
      </c>
      <c r="CR19" s="21">
        <f>CR20/CR60</f>
        <v>110.64265790273136</v>
      </c>
      <c r="CS19" s="21">
        <f>CS20/CS60</f>
        <v>323.32667514072995</v>
      </c>
      <c r="CT19" s="7" t="s">
        <v>127</v>
      </c>
      <c r="CU19" s="21">
        <v>890.28</v>
      </c>
      <c r="CV19" s="21">
        <v>890.28</v>
      </c>
      <c r="CW19" s="21">
        <f aca="true" t="shared" si="32" ref="CW19:DR19">CW20/CW60</f>
        <v>127.79903104252647</v>
      </c>
      <c r="CX19" s="21">
        <f t="shared" si="32"/>
        <v>150.44866920152091</v>
      </c>
      <c r="CY19" s="21">
        <f t="shared" si="32"/>
        <v>146.09723076923075</v>
      </c>
      <c r="CZ19" s="21">
        <f t="shared" si="32"/>
        <v>148.41091894144614</v>
      </c>
      <c r="DA19" s="21">
        <f t="shared" si="32"/>
        <v>130.9957697259518</v>
      </c>
      <c r="DB19" s="21">
        <f t="shared" si="32"/>
        <v>137.78757980266977</v>
      </c>
      <c r="DC19" s="21">
        <f t="shared" si="32"/>
        <v>128.93814959959107</v>
      </c>
      <c r="DD19" s="21">
        <f t="shared" si="32"/>
        <v>162.8685113194603</v>
      </c>
      <c r="DE19" s="21">
        <f t="shared" si="32"/>
        <v>133.0177535595008</v>
      </c>
      <c r="DF19" s="21">
        <f t="shared" si="32"/>
        <v>165.1725417439703</v>
      </c>
      <c r="DG19" s="21">
        <f t="shared" si="32"/>
        <v>151.9249146757679</v>
      </c>
      <c r="DH19" s="21">
        <f t="shared" si="32"/>
        <v>140.97862232779096</v>
      </c>
      <c r="DI19" s="21">
        <f t="shared" si="32"/>
        <v>139.8711704634721</v>
      </c>
      <c r="DJ19" s="21">
        <f t="shared" si="32"/>
        <v>131.50369276218612</v>
      </c>
      <c r="DK19" s="21">
        <f t="shared" si="32"/>
        <v>128.8160607704829</v>
      </c>
      <c r="DL19" s="21">
        <f t="shared" si="32"/>
        <v>141.3423298273467</v>
      </c>
      <c r="DM19" s="21">
        <f t="shared" si="32"/>
        <v>135.50684931506848</v>
      </c>
      <c r="DN19" s="21">
        <f t="shared" si="32"/>
        <v>140.6167818361303</v>
      </c>
      <c r="DO19" s="21">
        <f t="shared" si="32"/>
        <v>143.04559148423377</v>
      </c>
      <c r="DP19" s="21">
        <f t="shared" si="32"/>
        <v>138.02790697674416</v>
      </c>
      <c r="DQ19" s="21">
        <f t="shared" si="32"/>
        <v>137.38888888888889</v>
      </c>
      <c r="DR19" s="21">
        <f t="shared" si="32"/>
        <v>129.75478229185643</v>
      </c>
      <c r="DS19" s="7" t="s">
        <v>127</v>
      </c>
      <c r="DT19" s="21">
        <v>890.28</v>
      </c>
      <c r="DU19" s="21">
        <v>890.28</v>
      </c>
      <c r="DV19" s="21">
        <f>DV20/DV60</f>
        <v>205.60739030023095</v>
      </c>
      <c r="DW19" s="7" t="s">
        <v>127</v>
      </c>
      <c r="DX19" s="21">
        <v>890.28</v>
      </c>
      <c r="DY19" s="21">
        <f>DY20/DY60</f>
        <v>141.28625272763338</v>
      </c>
      <c r="DZ19" s="7" t="s">
        <v>127</v>
      </c>
      <c r="EA19" s="19">
        <v>0</v>
      </c>
      <c r="EB19" s="21">
        <v>890.28</v>
      </c>
      <c r="EC19" s="21">
        <f>EC20/EC60</f>
        <v>145.38150642988364</v>
      </c>
      <c r="ED19" s="7" t="s">
        <v>127</v>
      </c>
      <c r="EE19" s="19"/>
      <c r="EF19" s="21">
        <v>890.28</v>
      </c>
      <c r="EG19" s="21">
        <f>EG20/EG60</f>
        <v>153.8280777537797</v>
      </c>
      <c r="EH19" s="7" t="s">
        <v>127</v>
      </c>
      <c r="EI19" s="19"/>
      <c r="EJ19" s="21">
        <v>890.28</v>
      </c>
      <c r="EK19" s="21">
        <f>EK20/EK60</f>
        <v>171.29004329004326</v>
      </c>
      <c r="EL19" s="7" t="s">
        <v>127</v>
      </c>
      <c r="EM19" s="21">
        <v>890.28</v>
      </c>
      <c r="EN19" s="21">
        <f aca="true" t="shared" si="33" ref="EN19:EX19">EN20/EN60</f>
        <v>78.7858407079646</v>
      </c>
      <c r="EO19" s="21">
        <f t="shared" si="33"/>
        <v>78.63275039745628</v>
      </c>
      <c r="EP19" s="21">
        <f t="shared" si="33"/>
        <v>116.68152031454784</v>
      </c>
      <c r="EQ19" s="21">
        <f t="shared" si="33"/>
        <v>99.91919191919192</v>
      </c>
      <c r="ER19" s="21">
        <f t="shared" si="33"/>
        <v>80.27772768259693</v>
      </c>
      <c r="ES19" s="21">
        <f t="shared" si="33"/>
        <v>89.55638265768032</v>
      </c>
      <c r="ET19" s="21">
        <f t="shared" si="33"/>
        <v>99.36160714285714</v>
      </c>
      <c r="EU19" s="21">
        <f t="shared" si="33"/>
        <v>84.98281786941581</v>
      </c>
      <c r="EV19" s="21">
        <f t="shared" si="33"/>
        <v>78.77189877897717</v>
      </c>
      <c r="EW19" s="21">
        <f t="shared" si="33"/>
        <v>112.17892581508899</v>
      </c>
      <c r="EX19" s="21">
        <f t="shared" si="33"/>
        <v>103.35268168098445</v>
      </c>
      <c r="EY19" s="7" t="s">
        <v>127</v>
      </c>
      <c r="EZ19" s="21">
        <v>890.28</v>
      </c>
      <c r="FA19" s="21">
        <f aca="true" t="shared" si="34" ref="FA19:FI19">FA20/FA60</f>
        <v>66.71262645185463</v>
      </c>
      <c r="FB19" s="21">
        <f t="shared" si="34"/>
        <v>86.67976633032396</v>
      </c>
      <c r="FC19" s="21">
        <f t="shared" si="34"/>
        <v>77.04716572912159</v>
      </c>
      <c r="FD19" s="21">
        <f t="shared" si="34"/>
        <v>82.23950285522338</v>
      </c>
      <c r="FE19" s="21">
        <f t="shared" si="34"/>
        <v>75.16082735331362</v>
      </c>
      <c r="FF19" s="21">
        <f t="shared" si="34"/>
        <v>78.38696896324014</v>
      </c>
      <c r="FG19" s="21">
        <f t="shared" si="34"/>
        <v>70.21135646687696</v>
      </c>
      <c r="FH19" s="21">
        <f t="shared" si="34"/>
        <v>67.62476262818078</v>
      </c>
      <c r="FI19" s="21">
        <f t="shared" si="34"/>
        <v>76.10857020730926</v>
      </c>
    </row>
    <row r="20" spans="1:165" ht="13.5" customHeight="1">
      <c r="A20" s="67"/>
      <c r="B20" s="68"/>
      <c r="C20" s="68"/>
      <c r="D20" s="68"/>
      <c r="E20" s="68"/>
      <c r="F20" s="69"/>
      <c r="G20" s="7" t="s">
        <v>129</v>
      </c>
      <c r="H20" s="10">
        <v>0</v>
      </c>
      <c r="I20" s="21"/>
      <c r="J20" s="21">
        <f>J18*I19</f>
        <v>71222.4</v>
      </c>
      <c r="K20" s="21">
        <f>K18*I19</f>
        <v>71222.4</v>
      </c>
      <c r="L20" s="21">
        <f aca="true" t="shared" si="35" ref="L20:AJ20">L18*890.28</f>
        <v>71222.4</v>
      </c>
      <c r="M20" s="21">
        <f t="shared" si="35"/>
        <v>71222.4</v>
      </c>
      <c r="N20" s="21">
        <f t="shared" si="35"/>
        <v>71222.4</v>
      </c>
      <c r="O20" s="21">
        <f t="shared" si="35"/>
        <v>71222.4</v>
      </c>
      <c r="P20" s="21">
        <f t="shared" si="35"/>
        <v>71222.4</v>
      </c>
      <c r="Q20" s="21">
        <f t="shared" si="35"/>
        <v>71222.4</v>
      </c>
      <c r="R20" s="21">
        <f t="shared" si="35"/>
        <v>71222.4</v>
      </c>
      <c r="S20" s="21">
        <f t="shared" si="35"/>
        <v>71222.4</v>
      </c>
      <c r="T20" s="21">
        <f t="shared" si="35"/>
        <v>71222.4</v>
      </c>
      <c r="U20" s="21">
        <f t="shared" si="35"/>
        <v>71222.4</v>
      </c>
      <c r="V20" s="21">
        <f t="shared" si="35"/>
        <v>71222.4</v>
      </c>
      <c r="W20" s="21">
        <f t="shared" si="35"/>
        <v>71222.4</v>
      </c>
      <c r="X20" s="21">
        <f t="shared" si="35"/>
        <v>71222.4</v>
      </c>
      <c r="Y20" s="21">
        <f t="shared" si="35"/>
        <v>71222.4</v>
      </c>
      <c r="Z20" s="21">
        <f t="shared" si="35"/>
        <v>71222.4</v>
      </c>
      <c r="AA20" s="21">
        <f t="shared" si="35"/>
        <v>71222.4</v>
      </c>
      <c r="AB20" s="21">
        <f t="shared" si="35"/>
        <v>71222.4</v>
      </c>
      <c r="AC20" s="21">
        <f t="shared" si="35"/>
        <v>71222.4</v>
      </c>
      <c r="AD20" s="21">
        <f t="shared" si="35"/>
        <v>71222.4</v>
      </c>
      <c r="AE20" s="21">
        <f t="shared" si="35"/>
        <v>71222.4</v>
      </c>
      <c r="AF20" s="21">
        <f t="shared" si="35"/>
        <v>71222.4</v>
      </c>
      <c r="AG20" s="21">
        <f t="shared" si="35"/>
        <v>71222.4</v>
      </c>
      <c r="AH20" s="21">
        <f t="shared" si="35"/>
        <v>71222.4</v>
      </c>
      <c r="AI20" s="21">
        <f t="shared" si="35"/>
        <v>71222.4</v>
      </c>
      <c r="AJ20" s="21">
        <f t="shared" si="35"/>
        <v>71222.4</v>
      </c>
      <c r="AK20" s="7" t="s">
        <v>129</v>
      </c>
      <c r="AL20" s="10">
        <v>0</v>
      </c>
      <c r="AM20" s="21"/>
      <c r="AN20" s="39">
        <f>AN18*AM19</f>
        <v>71222.4</v>
      </c>
      <c r="AO20" s="39">
        <f>AO18*AM19</f>
        <v>71222.4</v>
      </c>
      <c r="AP20" s="7" t="s">
        <v>129</v>
      </c>
      <c r="AQ20" s="10">
        <v>0</v>
      </c>
      <c r="AR20" s="21"/>
      <c r="AS20" s="21">
        <f aca="true" t="shared" si="36" ref="AS20:AX20">AS18*890.28</f>
        <v>71222.4</v>
      </c>
      <c r="AT20" s="21">
        <f t="shared" si="36"/>
        <v>71222.4</v>
      </c>
      <c r="AU20" s="21">
        <f t="shared" si="36"/>
        <v>71222.4</v>
      </c>
      <c r="AV20" s="21">
        <f t="shared" si="36"/>
        <v>71222.4</v>
      </c>
      <c r="AW20" s="21">
        <f t="shared" si="36"/>
        <v>71222.4</v>
      </c>
      <c r="AX20" s="21">
        <f t="shared" si="36"/>
        <v>71222.4</v>
      </c>
      <c r="AY20" s="7" t="s">
        <v>129</v>
      </c>
      <c r="AZ20" s="10">
        <v>0</v>
      </c>
      <c r="BA20" s="21"/>
      <c r="BB20" s="21">
        <f aca="true" t="shared" si="37" ref="BB20:BZ20">BB18*890.28</f>
        <v>71222.4</v>
      </c>
      <c r="BC20" s="21">
        <f t="shared" si="37"/>
        <v>71222.4</v>
      </c>
      <c r="BD20" s="21">
        <f t="shared" si="37"/>
        <v>71222.4</v>
      </c>
      <c r="BE20" s="21">
        <f t="shared" si="37"/>
        <v>71222.4</v>
      </c>
      <c r="BF20" s="21">
        <f t="shared" si="37"/>
        <v>71222.4</v>
      </c>
      <c r="BG20" s="21">
        <f t="shared" si="37"/>
        <v>71222.4</v>
      </c>
      <c r="BH20" s="21">
        <f t="shared" si="37"/>
        <v>71222.4</v>
      </c>
      <c r="BI20" s="21">
        <f t="shared" si="37"/>
        <v>71222.4</v>
      </c>
      <c r="BJ20" s="21">
        <f t="shared" si="37"/>
        <v>71222.4</v>
      </c>
      <c r="BK20" s="21">
        <f t="shared" si="37"/>
        <v>71222.4</v>
      </c>
      <c r="BL20" s="21">
        <f t="shared" si="37"/>
        <v>71222.4</v>
      </c>
      <c r="BM20" s="21">
        <f t="shared" si="37"/>
        <v>71222.4</v>
      </c>
      <c r="BN20" s="21">
        <f t="shared" si="37"/>
        <v>71222.4</v>
      </c>
      <c r="BO20" s="21">
        <f t="shared" si="37"/>
        <v>71222.4</v>
      </c>
      <c r="BP20" s="21">
        <f t="shared" si="37"/>
        <v>71222.4</v>
      </c>
      <c r="BQ20" s="21">
        <f t="shared" si="37"/>
        <v>71222.4</v>
      </c>
      <c r="BR20" s="21">
        <f t="shared" si="37"/>
        <v>71222.4</v>
      </c>
      <c r="BS20" s="21">
        <f t="shared" si="37"/>
        <v>71222.4</v>
      </c>
      <c r="BT20" s="21">
        <f t="shared" si="37"/>
        <v>71222.4</v>
      </c>
      <c r="BU20" s="21">
        <f t="shared" si="37"/>
        <v>71222.4</v>
      </c>
      <c r="BV20" s="21">
        <f t="shared" si="37"/>
        <v>71222.4</v>
      </c>
      <c r="BW20" s="21">
        <f t="shared" si="37"/>
        <v>71222.4</v>
      </c>
      <c r="BX20" s="21">
        <f t="shared" si="37"/>
        <v>71222.4</v>
      </c>
      <c r="BY20" s="21">
        <f t="shared" si="37"/>
        <v>71222.4</v>
      </c>
      <c r="BZ20" s="21">
        <f t="shared" si="37"/>
        <v>71222.4</v>
      </c>
      <c r="CA20" s="7" t="s">
        <v>129</v>
      </c>
      <c r="CB20" s="21"/>
      <c r="CC20" s="21">
        <f aca="true" t="shared" si="38" ref="CC20:CL20">CC18*890.28</f>
        <v>71222.4</v>
      </c>
      <c r="CD20" s="21">
        <f t="shared" si="38"/>
        <v>71222.4</v>
      </c>
      <c r="CE20" s="21">
        <f t="shared" si="38"/>
        <v>71222.4</v>
      </c>
      <c r="CF20" s="21">
        <f t="shared" si="38"/>
        <v>71222.4</v>
      </c>
      <c r="CG20" s="21">
        <f t="shared" si="38"/>
        <v>71222.4</v>
      </c>
      <c r="CH20" s="21">
        <f t="shared" si="38"/>
        <v>71222.4</v>
      </c>
      <c r="CI20" s="21">
        <f t="shared" si="38"/>
        <v>71222.4</v>
      </c>
      <c r="CJ20" s="21">
        <f t="shared" si="38"/>
        <v>71222.4</v>
      </c>
      <c r="CK20" s="21">
        <f t="shared" si="38"/>
        <v>71222.4</v>
      </c>
      <c r="CL20" s="21">
        <f t="shared" si="38"/>
        <v>71222.4</v>
      </c>
      <c r="CM20" s="7" t="s">
        <v>129</v>
      </c>
      <c r="CN20" s="21"/>
      <c r="CO20" s="21">
        <f>CO18*890.28</f>
        <v>489654</v>
      </c>
      <c r="CP20" s="21">
        <f>CP18*890.28</f>
        <v>222570</v>
      </c>
      <c r="CQ20" s="21">
        <f>CQ18*890.28</f>
        <v>195861.6</v>
      </c>
      <c r="CR20" s="21">
        <f>CR18*890.28</f>
        <v>400626</v>
      </c>
      <c r="CS20" s="21">
        <f>CS18*890.28</f>
        <v>356112</v>
      </c>
      <c r="CT20" s="7" t="s">
        <v>129</v>
      </c>
      <c r="CU20" s="21"/>
      <c r="CV20" s="21"/>
      <c r="CW20" s="21">
        <f>CW18*890.28</f>
        <v>71222.4</v>
      </c>
      <c r="CX20" s="21">
        <f>CX18*890.28</f>
        <v>71222.4</v>
      </c>
      <c r="CY20" s="21">
        <f aca="true" t="shared" si="39" ref="CY20:DR20">CY18*890.28</f>
        <v>71222.4</v>
      </c>
      <c r="CZ20" s="21">
        <f t="shared" si="39"/>
        <v>71222.4</v>
      </c>
      <c r="DA20" s="21">
        <f t="shared" si="39"/>
        <v>71222.4</v>
      </c>
      <c r="DB20" s="21">
        <f t="shared" si="39"/>
        <v>71222.4</v>
      </c>
      <c r="DC20" s="21">
        <f t="shared" si="39"/>
        <v>75673.8</v>
      </c>
      <c r="DD20" s="21">
        <f t="shared" si="39"/>
        <v>71222.4</v>
      </c>
      <c r="DE20" s="21">
        <f t="shared" si="39"/>
        <v>75673.8</v>
      </c>
      <c r="DF20" s="21">
        <f t="shared" si="39"/>
        <v>71222.4</v>
      </c>
      <c r="DG20" s="21">
        <f t="shared" si="39"/>
        <v>71222.4</v>
      </c>
      <c r="DH20" s="21">
        <f t="shared" si="39"/>
        <v>71222.4</v>
      </c>
      <c r="DI20" s="21">
        <f t="shared" si="39"/>
        <v>71222.4</v>
      </c>
      <c r="DJ20" s="21">
        <f t="shared" si="39"/>
        <v>80125.2</v>
      </c>
      <c r="DK20" s="21">
        <f t="shared" si="39"/>
        <v>71222.4</v>
      </c>
      <c r="DL20" s="21">
        <f t="shared" si="39"/>
        <v>71222.4</v>
      </c>
      <c r="DM20" s="21">
        <f t="shared" si="39"/>
        <v>71222.4</v>
      </c>
      <c r="DN20" s="21">
        <f t="shared" si="39"/>
        <v>71222.4</v>
      </c>
      <c r="DO20" s="21">
        <f t="shared" si="39"/>
        <v>71222.4</v>
      </c>
      <c r="DP20" s="21">
        <f t="shared" si="39"/>
        <v>71222.4</v>
      </c>
      <c r="DQ20" s="21">
        <f t="shared" si="39"/>
        <v>71222.4</v>
      </c>
      <c r="DR20" s="21">
        <f t="shared" si="39"/>
        <v>71222.4</v>
      </c>
      <c r="DS20" s="7" t="s">
        <v>129</v>
      </c>
      <c r="DT20" s="21"/>
      <c r="DU20" s="21"/>
      <c r="DV20" s="21">
        <f>DV18*890.28</f>
        <v>71222.4</v>
      </c>
      <c r="DW20" s="7" t="s">
        <v>129</v>
      </c>
      <c r="DX20" s="21"/>
      <c r="DY20" s="21">
        <f>DY18*890.28</f>
        <v>71222.4</v>
      </c>
      <c r="DZ20" s="7" t="s">
        <v>129</v>
      </c>
      <c r="EA20" s="19">
        <v>0</v>
      </c>
      <c r="EB20" s="21"/>
      <c r="EC20" s="21">
        <f>EC18*890.28</f>
        <v>71222.4</v>
      </c>
      <c r="ED20" s="7" t="s">
        <v>129</v>
      </c>
      <c r="EE20" s="19"/>
      <c r="EF20" s="21"/>
      <c r="EG20" s="21">
        <f>EG18*890.28</f>
        <v>71222.4</v>
      </c>
      <c r="EH20" s="7" t="s">
        <v>129</v>
      </c>
      <c r="EI20" s="19"/>
      <c r="EJ20" s="21"/>
      <c r="EK20" s="21">
        <f>EK18*890.28</f>
        <v>71222.4</v>
      </c>
      <c r="EL20" s="7" t="s">
        <v>129</v>
      </c>
      <c r="EM20" s="21"/>
      <c r="EN20" s="21">
        <f aca="true" t="shared" si="40" ref="EN20:EX20">EN18*890.28</f>
        <v>44514</v>
      </c>
      <c r="EO20" s="21">
        <f t="shared" si="40"/>
        <v>44514</v>
      </c>
      <c r="EP20" s="21">
        <f t="shared" si="40"/>
        <v>44514</v>
      </c>
      <c r="EQ20" s="21">
        <f t="shared" si="40"/>
        <v>44514</v>
      </c>
      <c r="ER20" s="21">
        <f t="shared" si="40"/>
        <v>44514</v>
      </c>
      <c r="ES20" s="21">
        <f t="shared" si="40"/>
        <v>89028</v>
      </c>
      <c r="ET20" s="21">
        <f t="shared" si="40"/>
        <v>44514</v>
      </c>
      <c r="EU20" s="21">
        <f t="shared" si="40"/>
        <v>44514</v>
      </c>
      <c r="EV20" s="21">
        <f t="shared" si="40"/>
        <v>44514</v>
      </c>
      <c r="EW20" s="21">
        <f t="shared" si="40"/>
        <v>71222.4</v>
      </c>
      <c r="EX20" s="21">
        <f t="shared" si="40"/>
        <v>44514</v>
      </c>
      <c r="EY20" s="7" t="s">
        <v>129</v>
      </c>
      <c r="EZ20" s="21"/>
      <c r="FA20" s="21">
        <f aca="true" t="shared" si="41" ref="FA20:FI20">FA18*890.28</f>
        <v>35611.2</v>
      </c>
      <c r="FB20" s="21">
        <f t="shared" si="41"/>
        <v>48965.4</v>
      </c>
      <c r="FC20" s="21">
        <f t="shared" si="41"/>
        <v>35611.2</v>
      </c>
      <c r="FD20" s="21">
        <f t="shared" si="41"/>
        <v>48965.4</v>
      </c>
      <c r="FE20" s="21">
        <f t="shared" si="41"/>
        <v>35611.2</v>
      </c>
      <c r="FF20" s="21">
        <f t="shared" si="41"/>
        <v>35611.2</v>
      </c>
      <c r="FG20" s="21">
        <f t="shared" si="41"/>
        <v>35611.2</v>
      </c>
      <c r="FH20" s="21">
        <f t="shared" si="41"/>
        <v>35611.2</v>
      </c>
      <c r="FI20" s="21">
        <f t="shared" si="41"/>
        <v>35611.2</v>
      </c>
    </row>
    <row r="21" spans="1:165" ht="12.75">
      <c r="A21" s="70"/>
      <c r="B21" s="71"/>
      <c r="C21" s="71"/>
      <c r="D21" s="71"/>
      <c r="E21" s="71"/>
      <c r="F21" s="72"/>
      <c r="G21" s="7" t="s">
        <v>130</v>
      </c>
      <c r="H21" s="10">
        <v>0</v>
      </c>
      <c r="I21" s="2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7" t="s">
        <v>130</v>
      </c>
      <c r="AL21" s="10">
        <v>0</v>
      </c>
      <c r="AM21" s="21"/>
      <c r="AN21" s="39"/>
      <c r="AO21" s="39"/>
      <c r="AP21" s="7" t="s">
        <v>130</v>
      </c>
      <c r="AQ21" s="10">
        <v>0</v>
      </c>
      <c r="AR21" s="21"/>
      <c r="AS21" s="20"/>
      <c r="AT21" s="20"/>
      <c r="AU21" s="20"/>
      <c r="AV21" s="20"/>
      <c r="AW21" s="20"/>
      <c r="AX21" s="20"/>
      <c r="AY21" s="7" t="s">
        <v>130</v>
      </c>
      <c r="AZ21" s="10">
        <v>0</v>
      </c>
      <c r="BA21" s="21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7" t="s">
        <v>130</v>
      </c>
      <c r="CB21" s="21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7" t="s">
        <v>130</v>
      </c>
      <c r="CN21" s="21"/>
      <c r="CO21" s="20"/>
      <c r="CP21" s="20"/>
      <c r="CQ21" s="20"/>
      <c r="CR21" s="20"/>
      <c r="CS21" s="20"/>
      <c r="CT21" s="7" t="s">
        <v>130</v>
      </c>
      <c r="CU21" s="21"/>
      <c r="CV21" s="21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7" t="s">
        <v>130</v>
      </c>
      <c r="DT21" s="21"/>
      <c r="DU21" s="21"/>
      <c r="DV21" s="20"/>
      <c r="DW21" s="7" t="s">
        <v>130</v>
      </c>
      <c r="DX21" s="21"/>
      <c r="DY21" s="20"/>
      <c r="DZ21" s="7" t="s">
        <v>130</v>
      </c>
      <c r="EA21" s="19">
        <v>0</v>
      </c>
      <c r="EB21" s="21"/>
      <c r="EC21" s="20"/>
      <c r="ED21" s="7" t="s">
        <v>130</v>
      </c>
      <c r="EE21" s="19"/>
      <c r="EF21" s="21"/>
      <c r="EG21" s="20"/>
      <c r="EH21" s="7" t="s">
        <v>130</v>
      </c>
      <c r="EI21" s="19"/>
      <c r="EJ21" s="21"/>
      <c r="EK21" s="20"/>
      <c r="EL21" s="7" t="s">
        <v>130</v>
      </c>
      <c r="EM21" s="21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7" t="s">
        <v>130</v>
      </c>
      <c r="EZ21" s="21"/>
      <c r="FA21" s="20"/>
      <c r="FB21" s="20"/>
      <c r="FC21" s="20"/>
      <c r="FD21" s="20"/>
      <c r="FE21" s="20"/>
      <c r="FF21" s="20"/>
      <c r="FG21" s="20"/>
      <c r="FH21" s="20"/>
      <c r="FI21" s="20"/>
    </row>
    <row r="22" spans="1:165" ht="12.75">
      <c r="A22" s="64" t="s">
        <v>135</v>
      </c>
      <c r="B22" s="65"/>
      <c r="C22" s="65"/>
      <c r="D22" s="65"/>
      <c r="E22" s="65"/>
      <c r="F22" s="66"/>
      <c r="G22" s="7" t="s">
        <v>133</v>
      </c>
      <c r="H22" s="10">
        <v>0</v>
      </c>
      <c r="I22" s="21"/>
      <c r="J22" s="21">
        <v>15</v>
      </c>
      <c r="K22" s="21">
        <v>15</v>
      </c>
      <c r="L22" s="21">
        <v>15</v>
      </c>
      <c r="M22" s="21">
        <v>15</v>
      </c>
      <c r="N22" s="21">
        <v>15</v>
      </c>
      <c r="O22" s="21">
        <v>15</v>
      </c>
      <c r="P22" s="21">
        <v>15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1">
        <v>15</v>
      </c>
      <c r="AC22" s="21">
        <v>15</v>
      </c>
      <c r="AD22" s="21">
        <v>15</v>
      </c>
      <c r="AE22" s="21">
        <v>15</v>
      </c>
      <c r="AF22" s="21">
        <v>15</v>
      </c>
      <c r="AG22" s="21">
        <v>15</v>
      </c>
      <c r="AH22" s="21">
        <v>15</v>
      </c>
      <c r="AI22" s="21">
        <v>15</v>
      </c>
      <c r="AJ22" s="21">
        <v>15</v>
      </c>
      <c r="AK22" s="7" t="s">
        <v>133</v>
      </c>
      <c r="AL22" s="10">
        <v>0</v>
      </c>
      <c r="AM22" s="21"/>
      <c r="AN22" s="21">
        <v>15</v>
      </c>
      <c r="AO22" s="21">
        <v>15</v>
      </c>
      <c r="AP22" s="7" t="s">
        <v>133</v>
      </c>
      <c r="AQ22" s="10">
        <v>0</v>
      </c>
      <c r="AR22" s="21"/>
      <c r="AS22" s="21">
        <v>15</v>
      </c>
      <c r="AT22" s="21">
        <v>15</v>
      </c>
      <c r="AU22" s="21">
        <v>15</v>
      </c>
      <c r="AV22" s="21">
        <v>15</v>
      </c>
      <c r="AW22" s="21">
        <v>15</v>
      </c>
      <c r="AX22" s="21">
        <v>15</v>
      </c>
      <c r="AY22" s="7" t="s">
        <v>133</v>
      </c>
      <c r="AZ22" s="10">
        <v>0</v>
      </c>
      <c r="BA22" s="21"/>
      <c r="BB22" s="21">
        <v>15</v>
      </c>
      <c r="BC22" s="21">
        <v>15</v>
      </c>
      <c r="BD22" s="21">
        <v>15</v>
      </c>
      <c r="BE22" s="21">
        <v>15</v>
      </c>
      <c r="BF22" s="21">
        <v>15</v>
      </c>
      <c r="BG22" s="21">
        <v>15</v>
      </c>
      <c r="BH22" s="21">
        <v>15</v>
      </c>
      <c r="BI22" s="21">
        <v>15</v>
      </c>
      <c r="BJ22" s="21">
        <v>15</v>
      </c>
      <c r="BK22" s="21">
        <v>15</v>
      </c>
      <c r="BL22" s="21">
        <v>15</v>
      </c>
      <c r="BM22" s="21">
        <v>15</v>
      </c>
      <c r="BN22" s="21">
        <v>15</v>
      </c>
      <c r="BO22" s="21">
        <v>15</v>
      </c>
      <c r="BP22" s="21">
        <v>15</v>
      </c>
      <c r="BQ22" s="21">
        <v>15</v>
      </c>
      <c r="BR22" s="21">
        <v>15</v>
      </c>
      <c r="BS22" s="21">
        <v>15</v>
      </c>
      <c r="BT22" s="21">
        <v>15</v>
      </c>
      <c r="BU22" s="21">
        <v>15</v>
      </c>
      <c r="BV22" s="21">
        <v>15</v>
      </c>
      <c r="BW22" s="21">
        <v>15</v>
      </c>
      <c r="BX22" s="21">
        <v>15</v>
      </c>
      <c r="BY22" s="21">
        <v>15</v>
      </c>
      <c r="BZ22" s="21">
        <v>15</v>
      </c>
      <c r="CA22" s="7" t="s">
        <v>133</v>
      </c>
      <c r="CB22" s="21"/>
      <c r="CC22" s="21">
        <v>15</v>
      </c>
      <c r="CD22" s="21">
        <v>15</v>
      </c>
      <c r="CE22" s="21">
        <v>15</v>
      </c>
      <c r="CF22" s="21">
        <v>15</v>
      </c>
      <c r="CG22" s="21">
        <v>15</v>
      </c>
      <c r="CH22" s="21">
        <v>15</v>
      </c>
      <c r="CI22" s="21">
        <v>15</v>
      </c>
      <c r="CJ22" s="21">
        <v>15</v>
      </c>
      <c r="CK22" s="21">
        <v>15</v>
      </c>
      <c r="CL22" s="21">
        <v>15</v>
      </c>
      <c r="CM22" s="7" t="s">
        <v>133</v>
      </c>
      <c r="CN22" s="21"/>
      <c r="CO22" s="21">
        <v>45</v>
      </c>
      <c r="CP22" s="21">
        <v>45</v>
      </c>
      <c r="CQ22" s="21">
        <v>45</v>
      </c>
      <c r="CR22" s="21">
        <v>45</v>
      </c>
      <c r="CS22" s="21">
        <v>35</v>
      </c>
      <c r="CT22" s="7" t="s">
        <v>133</v>
      </c>
      <c r="CU22" s="21"/>
      <c r="CV22" s="21"/>
      <c r="CW22" s="21">
        <v>15</v>
      </c>
      <c r="CX22" s="21">
        <v>15</v>
      </c>
      <c r="CY22" s="21">
        <v>15</v>
      </c>
      <c r="CZ22" s="21">
        <v>15</v>
      </c>
      <c r="DA22" s="21">
        <v>15</v>
      </c>
      <c r="DB22" s="21">
        <v>15</v>
      </c>
      <c r="DC22" s="21">
        <v>15</v>
      </c>
      <c r="DD22" s="21">
        <v>15</v>
      </c>
      <c r="DE22" s="21">
        <v>15</v>
      </c>
      <c r="DF22" s="21">
        <v>15</v>
      </c>
      <c r="DG22" s="21">
        <v>15</v>
      </c>
      <c r="DH22" s="21">
        <v>15</v>
      </c>
      <c r="DI22" s="21">
        <v>15</v>
      </c>
      <c r="DJ22" s="21">
        <v>15</v>
      </c>
      <c r="DK22" s="21">
        <v>15</v>
      </c>
      <c r="DL22" s="21">
        <v>15</v>
      </c>
      <c r="DM22" s="21">
        <v>15</v>
      </c>
      <c r="DN22" s="21">
        <v>15</v>
      </c>
      <c r="DO22" s="21">
        <v>15</v>
      </c>
      <c r="DP22" s="21">
        <v>15</v>
      </c>
      <c r="DQ22" s="21">
        <v>15</v>
      </c>
      <c r="DR22" s="21">
        <v>15</v>
      </c>
      <c r="DS22" s="7" t="s">
        <v>133</v>
      </c>
      <c r="DT22" s="21"/>
      <c r="DU22" s="21"/>
      <c r="DV22" s="21">
        <v>10</v>
      </c>
      <c r="DW22" s="7" t="s">
        <v>133</v>
      </c>
      <c r="DX22" s="21"/>
      <c r="DY22" s="21">
        <v>15</v>
      </c>
      <c r="DZ22" s="7" t="s">
        <v>133</v>
      </c>
      <c r="EA22" s="19">
        <v>0</v>
      </c>
      <c r="EB22" s="21"/>
      <c r="EC22" s="21">
        <v>15</v>
      </c>
      <c r="ED22" s="7" t="s">
        <v>133</v>
      </c>
      <c r="EE22" s="19"/>
      <c r="EF22" s="21"/>
      <c r="EG22" s="21">
        <v>15</v>
      </c>
      <c r="EH22" s="7" t="s">
        <v>133</v>
      </c>
      <c r="EI22" s="19"/>
      <c r="EJ22" s="21"/>
      <c r="EK22" s="21">
        <v>15</v>
      </c>
      <c r="EL22" s="7" t="s">
        <v>133</v>
      </c>
      <c r="EM22" s="21"/>
      <c r="EN22" s="21">
        <v>15</v>
      </c>
      <c r="EO22" s="21">
        <v>15</v>
      </c>
      <c r="EP22" s="21">
        <v>15</v>
      </c>
      <c r="EQ22" s="21">
        <v>15</v>
      </c>
      <c r="ER22" s="21">
        <v>15</v>
      </c>
      <c r="ES22" s="21">
        <v>25</v>
      </c>
      <c r="ET22" s="21">
        <v>15</v>
      </c>
      <c r="EU22" s="21">
        <v>15</v>
      </c>
      <c r="EV22" s="21">
        <v>15</v>
      </c>
      <c r="EW22" s="21">
        <v>15</v>
      </c>
      <c r="EX22" s="21">
        <v>15</v>
      </c>
      <c r="EY22" s="7" t="s">
        <v>133</v>
      </c>
      <c r="EZ22" s="21"/>
      <c r="FA22" s="21">
        <v>15</v>
      </c>
      <c r="FB22" s="21">
        <v>20</v>
      </c>
      <c r="FC22" s="21">
        <v>15</v>
      </c>
      <c r="FD22" s="21">
        <v>20</v>
      </c>
      <c r="FE22" s="21">
        <v>15</v>
      </c>
      <c r="FF22" s="21">
        <v>15</v>
      </c>
      <c r="FG22" s="21">
        <v>15</v>
      </c>
      <c r="FH22" s="21">
        <v>15</v>
      </c>
      <c r="FI22" s="21">
        <v>15</v>
      </c>
    </row>
    <row r="23" spans="1:165" ht="12.75">
      <c r="A23" s="67"/>
      <c r="B23" s="68"/>
      <c r="C23" s="68"/>
      <c r="D23" s="68"/>
      <c r="E23" s="68"/>
      <c r="F23" s="69"/>
      <c r="G23" s="7" t="s">
        <v>127</v>
      </c>
      <c r="H23" s="10">
        <v>0</v>
      </c>
      <c r="I23" s="21">
        <v>836.39</v>
      </c>
      <c r="J23" s="21">
        <f aca="true" t="shared" si="42" ref="J23:AJ23">J24/J60</f>
        <v>25.99637380853709</v>
      </c>
      <c r="K23" s="21">
        <f t="shared" si="42"/>
        <v>21.224581289121975</v>
      </c>
      <c r="L23" s="21">
        <f t="shared" si="42"/>
        <v>17.340497581202488</v>
      </c>
      <c r="M23" s="21">
        <f t="shared" si="42"/>
        <v>27.19672664209842</v>
      </c>
      <c r="N23" s="21">
        <f t="shared" si="42"/>
        <v>29.38138173302108</v>
      </c>
      <c r="O23" s="21">
        <f t="shared" si="42"/>
        <v>9.201210121012101</v>
      </c>
      <c r="P23" s="21">
        <f t="shared" si="42"/>
        <v>21.526853122855183</v>
      </c>
      <c r="Q23" s="21">
        <f t="shared" si="42"/>
        <v>21.61214470284238</v>
      </c>
      <c r="R23" s="21">
        <f t="shared" si="42"/>
        <v>22.719757334299167</v>
      </c>
      <c r="S23" s="21">
        <f t="shared" si="42"/>
        <v>22.228649893692417</v>
      </c>
      <c r="T23" s="21">
        <f t="shared" si="42"/>
        <v>20.795375435106916</v>
      </c>
      <c r="U23" s="21">
        <f t="shared" si="42"/>
        <v>36.259682080924854</v>
      </c>
      <c r="V23" s="21">
        <f t="shared" si="42"/>
        <v>15.507849196538938</v>
      </c>
      <c r="W23" s="21">
        <f t="shared" si="42"/>
        <v>29.842649857278783</v>
      </c>
      <c r="X23" s="21">
        <f t="shared" si="42"/>
        <v>14.15850355490351</v>
      </c>
      <c r="Y23" s="21">
        <f t="shared" si="42"/>
        <v>20.108751402468346</v>
      </c>
      <c r="Z23" s="21">
        <f t="shared" si="42"/>
        <v>20.102307322544466</v>
      </c>
      <c r="AA23" s="21">
        <f t="shared" si="42"/>
        <v>21.634505949301605</v>
      </c>
      <c r="AB23" s="21">
        <f t="shared" si="42"/>
        <v>26.986126048612608</v>
      </c>
      <c r="AC23" s="21">
        <f t="shared" si="42"/>
        <v>19.8196682464455</v>
      </c>
      <c r="AD23" s="21">
        <f t="shared" si="42"/>
        <v>23.988240917782026</v>
      </c>
      <c r="AE23" s="21">
        <f t="shared" si="42"/>
        <v>17.226211725937116</v>
      </c>
      <c r="AF23" s="21">
        <f t="shared" si="42"/>
        <v>25.46863580998782</v>
      </c>
      <c r="AG23" s="21">
        <f t="shared" si="42"/>
        <v>22.28392539964476</v>
      </c>
      <c r="AH23" s="21">
        <f t="shared" si="42"/>
        <v>29.258045708955223</v>
      </c>
      <c r="AI23" s="21">
        <f t="shared" si="42"/>
        <v>27.428618277219066</v>
      </c>
      <c r="AJ23" s="21">
        <f t="shared" si="42"/>
        <v>24.848187759952467</v>
      </c>
      <c r="AK23" s="7" t="s">
        <v>127</v>
      </c>
      <c r="AL23" s="10">
        <v>0</v>
      </c>
      <c r="AM23" s="21">
        <v>836.39</v>
      </c>
      <c r="AN23" s="39">
        <f>AN24/AN60</f>
        <v>24.308951753536135</v>
      </c>
      <c r="AO23" s="39">
        <f>AO24/AO60</f>
        <v>27.285450195737276</v>
      </c>
      <c r="AP23" s="7" t="s">
        <v>127</v>
      </c>
      <c r="AQ23" s="10">
        <v>0</v>
      </c>
      <c r="AR23" s="21">
        <v>836.39</v>
      </c>
      <c r="AS23" s="21">
        <f aca="true" t="shared" si="43" ref="AS23:AX23">AS24/AS60</f>
        <v>27.518863785917965</v>
      </c>
      <c r="AT23" s="21">
        <f t="shared" si="43"/>
        <v>27.609705105633804</v>
      </c>
      <c r="AU23" s="21">
        <f t="shared" si="43"/>
        <v>26.9339845427222</v>
      </c>
      <c r="AV23" s="21">
        <f t="shared" si="43"/>
        <v>26.529604567561854</v>
      </c>
      <c r="AW23" s="21">
        <f t="shared" si="43"/>
        <v>27.416630244755243</v>
      </c>
      <c r="AX23" s="21">
        <f t="shared" si="43"/>
        <v>27.108578219533275</v>
      </c>
      <c r="AY23" s="7" t="s">
        <v>127</v>
      </c>
      <c r="AZ23" s="10">
        <v>0</v>
      </c>
      <c r="BA23" s="21">
        <v>836.39</v>
      </c>
      <c r="BB23" s="21">
        <f aca="true" t="shared" si="44" ref="BB23:BZ23">BB24/BB60</f>
        <v>27.518863785917965</v>
      </c>
      <c r="BC23" s="21">
        <f t="shared" si="44"/>
        <v>27.149642934429778</v>
      </c>
      <c r="BD23" s="21">
        <f t="shared" si="44"/>
        <v>26.928203477141018</v>
      </c>
      <c r="BE23" s="21">
        <f t="shared" si="44"/>
        <v>24.257250580046403</v>
      </c>
      <c r="BF23" s="21">
        <f t="shared" si="44"/>
        <v>23.88320959451742</v>
      </c>
      <c r="BG23" s="21">
        <f t="shared" si="44"/>
        <v>22.25625332623736</v>
      </c>
      <c r="BH23" s="21">
        <f t="shared" si="44"/>
        <v>26.044944986506124</v>
      </c>
      <c r="BI23" s="21">
        <f t="shared" si="44"/>
        <v>14.310311395003993</v>
      </c>
      <c r="BJ23" s="21">
        <f t="shared" si="44"/>
        <v>26.412315789473684</v>
      </c>
      <c r="BK23" s="21">
        <f t="shared" si="44"/>
        <v>17.43932443703086</v>
      </c>
      <c r="BL23" s="21">
        <f t="shared" si="44"/>
        <v>27.518863785917965</v>
      </c>
      <c r="BM23" s="21">
        <f t="shared" si="44"/>
        <v>25.84109165808445</v>
      </c>
      <c r="BN23" s="21">
        <f t="shared" si="44"/>
        <v>21.78477166174683</v>
      </c>
      <c r="BO23" s="21">
        <f t="shared" si="44"/>
        <v>29.25122406155281</v>
      </c>
      <c r="BP23" s="21">
        <f t="shared" si="44"/>
        <v>17.240415006183866</v>
      </c>
      <c r="BQ23" s="21">
        <f t="shared" si="44"/>
        <v>29.906674612634088</v>
      </c>
      <c r="BR23" s="21">
        <f t="shared" si="44"/>
        <v>27.805518617021278</v>
      </c>
      <c r="BS23" s="21">
        <f t="shared" si="44"/>
        <v>23.84689222581258</v>
      </c>
      <c r="BT23" s="21">
        <f t="shared" si="44"/>
        <v>12.8754618226601</v>
      </c>
      <c r="BU23" s="21">
        <f t="shared" si="44"/>
        <v>22.076104170332574</v>
      </c>
      <c r="BV23" s="21">
        <f t="shared" si="44"/>
        <v>18.897198373248983</v>
      </c>
      <c r="BW23" s="21">
        <f t="shared" si="44"/>
        <v>20.96916262744443</v>
      </c>
      <c r="BX23" s="21">
        <f t="shared" si="44"/>
        <v>23.609051561911933</v>
      </c>
      <c r="BY23" s="21">
        <f t="shared" si="44"/>
        <v>15.60429104477612</v>
      </c>
      <c r="BZ23" s="21">
        <f t="shared" si="44"/>
        <v>29.75065212236187</v>
      </c>
      <c r="CA23" s="7" t="s">
        <v>127</v>
      </c>
      <c r="CB23" s="21">
        <v>836.39</v>
      </c>
      <c r="CC23" s="21">
        <f aca="true" t="shared" si="45" ref="CC23:CL23">CC24/CC60</f>
        <v>26.88204413970431</v>
      </c>
      <c r="CD23" s="21">
        <f t="shared" si="45"/>
        <v>24.290125847047435</v>
      </c>
      <c r="CE23" s="21">
        <f t="shared" si="45"/>
        <v>24.27132907719095</v>
      </c>
      <c r="CF23" s="21">
        <f t="shared" si="45"/>
        <v>24.42727803738318</v>
      </c>
      <c r="CG23" s="21">
        <f t="shared" si="45"/>
        <v>26.552063492063493</v>
      </c>
      <c r="CH23" s="21">
        <f t="shared" si="45"/>
        <v>26.307087439714827</v>
      </c>
      <c r="CI23" s="21">
        <f t="shared" si="45"/>
        <v>25.99637380853709</v>
      </c>
      <c r="CJ23" s="21">
        <f t="shared" si="45"/>
        <v>26.169899874843555</v>
      </c>
      <c r="CK23" s="21">
        <f t="shared" si="45"/>
        <v>27.12029831387808</v>
      </c>
      <c r="CL23" s="21">
        <f t="shared" si="45"/>
        <v>27.114437000216125</v>
      </c>
      <c r="CM23" s="7" t="s">
        <v>127</v>
      </c>
      <c r="CN23" s="21">
        <v>836.39</v>
      </c>
      <c r="CO23" s="21">
        <f>CO24/CO60</f>
        <v>10.076718160156355</v>
      </c>
      <c r="CP23" s="21">
        <f>CP24/CP60</f>
        <v>9.949653695675162</v>
      </c>
      <c r="CQ23" s="21">
        <f>CQ24/CQ60</f>
        <v>13.319726085571718</v>
      </c>
      <c r="CR23" s="21">
        <f>CR24/CR60</f>
        <v>10.394528984506614</v>
      </c>
      <c r="CS23" s="21">
        <f>CS24/CS60</f>
        <v>26.57858180497548</v>
      </c>
      <c r="CT23" s="7" t="s">
        <v>127</v>
      </c>
      <c r="CU23" s="21">
        <v>836.39</v>
      </c>
      <c r="CV23" s="21">
        <v>836.39</v>
      </c>
      <c r="CW23" s="21">
        <f aca="true" t="shared" si="46" ref="CW23:DR23">CW24/CW60</f>
        <v>22.51184281356541</v>
      </c>
      <c r="CX23" s="21">
        <f t="shared" si="46"/>
        <v>26.50158428390368</v>
      </c>
      <c r="CY23" s="21">
        <f t="shared" si="46"/>
        <v>25.735076923076925</v>
      </c>
      <c r="CZ23" s="21">
        <f t="shared" si="46"/>
        <v>26.142633882058764</v>
      </c>
      <c r="DA23" s="21">
        <f t="shared" si="46"/>
        <v>23.07494942063638</v>
      </c>
      <c r="DB23" s="21">
        <f t="shared" si="46"/>
        <v>24.27132907719095</v>
      </c>
      <c r="DC23" s="21">
        <f t="shared" si="46"/>
        <v>21.37646958596013</v>
      </c>
      <c r="DD23" s="21">
        <f t="shared" si="46"/>
        <v>28.689343699977133</v>
      </c>
      <c r="DE23" s="21">
        <f t="shared" si="46"/>
        <v>22.052821233960277</v>
      </c>
      <c r="DF23" s="21">
        <f t="shared" si="46"/>
        <v>29.09519944341373</v>
      </c>
      <c r="DG23" s="21">
        <f t="shared" si="46"/>
        <v>26.761625426621162</v>
      </c>
      <c r="DH23" s="21">
        <f t="shared" si="46"/>
        <v>24.833432304038006</v>
      </c>
      <c r="DI23" s="21">
        <f t="shared" si="46"/>
        <v>24.638354281225453</v>
      </c>
      <c r="DJ23" s="21">
        <f t="shared" si="46"/>
        <v>20.590595765632695</v>
      </c>
      <c r="DK23" s="21">
        <f t="shared" si="46"/>
        <v>22.690992946283234</v>
      </c>
      <c r="DL23" s="21">
        <f t="shared" si="46"/>
        <v>24.897499503869817</v>
      </c>
      <c r="DM23" s="21">
        <f t="shared" si="46"/>
        <v>23.869577625570777</v>
      </c>
      <c r="DN23" s="21">
        <f t="shared" si="46"/>
        <v>24.76969397828233</v>
      </c>
      <c r="DO23" s="21">
        <f t="shared" si="46"/>
        <v>25.197529624422575</v>
      </c>
      <c r="DP23" s="21">
        <f t="shared" si="46"/>
        <v>24.313662790697673</v>
      </c>
      <c r="DQ23" s="21">
        <f t="shared" si="46"/>
        <v>24.201099537037038</v>
      </c>
      <c r="DR23" s="21">
        <f t="shared" si="46"/>
        <v>22.856349061759886</v>
      </c>
      <c r="DS23" s="7" t="s">
        <v>127</v>
      </c>
      <c r="DT23" s="21">
        <v>836.39</v>
      </c>
      <c r="DU23" s="21">
        <v>836.39</v>
      </c>
      <c r="DV23" s="21">
        <f>DV24/DV60</f>
        <v>24.145207852193995</v>
      </c>
      <c r="DW23" s="7" t="s">
        <v>127</v>
      </c>
      <c r="DX23" s="21">
        <v>836.39</v>
      </c>
      <c r="DY23" s="21">
        <f>DY24/DY60</f>
        <v>24.887621503669905</v>
      </c>
      <c r="DZ23" s="7" t="s">
        <v>127</v>
      </c>
      <c r="EA23" s="19">
        <v>0</v>
      </c>
      <c r="EB23" s="21">
        <v>836.39</v>
      </c>
      <c r="EC23" s="21">
        <f>EC24/EC60</f>
        <v>25.609001837109616</v>
      </c>
      <c r="ED23" s="7" t="s">
        <v>127</v>
      </c>
      <c r="EE23" s="19"/>
      <c r="EF23" s="21">
        <v>836.39</v>
      </c>
      <c r="EG23" s="21">
        <f>EG24/EG60</f>
        <v>27.09686825053996</v>
      </c>
      <c r="EH23" s="7" t="s">
        <v>127</v>
      </c>
      <c r="EI23" s="19"/>
      <c r="EJ23" s="21">
        <v>836.39</v>
      </c>
      <c r="EK23" s="21">
        <f>EK24/EK60</f>
        <v>30.17279942279942</v>
      </c>
      <c r="EL23" s="7" t="s">
        <v>127</v>
      </c>
      <c r="EM23" s="21">
        <v>836.39</v>
      </c>
      <c r="EN23" s="21">
        <f aca="true" t="shared" si="47" ref="EN23:EX23">EN24/EN60</f>
        <v>22.20504424778761</v>
      </c>
      <c r="EO23" s="21">
        <f t="shared" si="47"/>
        <v>22.161897191308956</v>
      </c>
      <c r="EP23" s="21">
        <f t="shared" si="47"/>
        <v>32.88558322411534</v>
      </c>
      <c r="EQ23" s="21">
        <f t="shared" si="47"/>
        <v>28.161279461279463</v>
      </c>
      <c r="ER23" s="21">
        <f t="shared" si="47"/>
        <v>22.62551848512173</v>
      </c>
      <c r="ES23" s="21">
        <f t="shared" si="47"/>
        <v>21.03384971330852</v>
      </c>
      <c r="ET23" s="21">
        <f t="shared" si="47"/>
        <v>28.004129464285715</v>
      </c>
      <c r="EU23" s="21">
        <f t="shared" si="47"/>
        <v>23.951603665521194</v>
      </c>
      <c r="EV23" s="21">
        <f t="shared" si="47"/>
        <v>22.201114846929748</v>
      </c>
      <c r="EW23" s="21">
        <f t="shared" si="47"/>
        <v>19.760355961568752</v>
      </c>
      <c r="EX23" s="21">
        <f t="shared" si="47"/>
        <v>29.128976085442304</v>
      </c>
      <c r="EY23" s="7" t="s">
        <v>127</v>
      </c>
      <c r="EZ23" s="21">
        <v>836.39</v>
      </c>
      <c r="FA23" s="21">
        <f aca="true" t="shared" si="48" ref="FA23:FI23">FA24/FA60</f>
        <v>23.502903709254404</v>
      </c>
      <c r="FB23" s="21">
        <f t="shared" si="48"/>
        <v>29.61196671977341</v>
      </c>
      <c r="FC23" s="21">
        <f t="shared" si="48"/>
        <v>27.14376893119862</v>
      </c>
      <c r="FD23" s="21">
        <f t="shared" si="48"/>
        <v>28.095062143097078</v>
      </c>
      <c r="FE23" s="21">
        <f t="shared" si="48"/>
        <v>26.479210637399746</v>
      </c>
      <c r="FF23" s="21">
        <f t="shared" si="48"/>
        <v>27.615782522562185</v>
      </c>
      <c r="FG23" s="21">
        <f t="shared" si="48"/>
        <v>24.735508675078865</v>
      </c>
      <c r="FH23" s="21">
        <f t="shared" si="48"/>
        <v>23.82424990505127</v>
      </c>
      <c r="FI23" s="21">
        <f t="shared" si="48"/>
        <v>26.81310108997649</v>
      </c>
    </row>
    <row r="24" spans="1:165" ht="13.5" customHeight="1">
      <c r="A24" s="67"/>
      <c r="B24" s="68"/>
      <c r="C24" s="68"/>
      <c r="D24" s="68"/>
      <c r="E24" s="68"/>
      <c r="F24" s="69"/>
      <c r="G24" s="7" t="s">
        <v>129</v>
      </c>
      <c r="H24" s="10">
        <v>0</v>
      </c>
      <c r="I24" s="38"/>
      <c r="J24" s="21">
        <f>J22*I23</f>
        <v>12545.85</v>
      </c>
      <c r="K24" s="21">
        <f>K22*I23</f>
        <v>12545.85</v>
      </c>
      <c r="L24" s="21">
        <f aca="true" t="shared" si="49" ref="L24:AJ24">L22*836.39</f>
        <v>12545.85</v>
      </c>
      <c r="M24" s="21">
        <f t="shared" si="49"/>
        <v>12545.85</v>
      </c>
      <c r="N24" s="21">
        <f t="shared" si="49"/>
        <v>12545.85</v>
      </c>
      <c r="O24" s="21">
        <f t="shared" si="49"/>
        <v>12545.85</v>
      </c>
      <c r="P24" s="21">
        <f t="shared" si="49"/>
        <v>12545.85</v>
      </c>
      <c r="Q24" s="21">
        <f t="shared" si="49"/>
        <v>12545.85</v>
      </c>
      <c r="R24" s="21">
        <f t="shared" si="49"/>
        <v>12545.85</v>
      </c>
      <c r="S24" s="21">
        <f t="shared" si="49"/>
        <v>12545.85</v>
      </c>
      <c r="T24" s="21">
        <f t="shared" si="49"/>
        <v>12545.85</v>
      </c>
      <c r="U24" s="21">
        <f t="shared" si="49"/>
        <v>12545.85</v>
      </c>
      <c r="V24" s="21">
        <f t="shared" si="49"/>
        <v>12545.85</v>
      </c>
      <c r="W24" s="21">
        <f t="shared" si="49"/>
        <v>12545.85</v>
      </c>
      <c r="X24" s="21">
        <f t="shared" si="49"/>
        <v>12545.85</v>
      </c>
      <c r="Y24" s="21">
        <f t="shared" si="49"/>
        <v>12545.85</v>
      </c>
      <c r="Z24" s="21">
        <f t="shared" si="49"/>
        <v>12545.85</v>
      </c>
      <c r="AA24" s="21">
        <f t="shared" si="49"/>
        <v>12545.85</v>
      </c>
      <c r="AB24" s="21">
        <f t="shared" si="49"/>
        <v>12545.85</v>
      </c>
      <c r="AC24" s="21">
        <f t="shared" si="49"/>
        <v>12545.85</v>
      </c>
      <c r="AD24" s="21">
        <f t="shared" si="49"/>
        <v>12545.85</v>
      </c>
      <c r="AE24" s="21">
        <f t="shared" si="49"/>
        <v>12545.85</v>
      </c>
      <c r="AF24" s="21">
        <f t="shared" si="49"/>
        <v>12545.85</v>
      </c>
      <c r="AG24" s="21">
        <f t="shared" si="49"/>
        <v>12545.85</v>
      </c>
      <c r="AH24" s="21">
        <f t="shared" si="49"/>
        <v>12545.85</v>
      </c>
      <c r="AI24" s="21">
        <f t="shared" si="49"/>
        <v>12545.85</v>
      </c>
      <c r="AJ24" s="21">
        <f t="shared" si="49"/>
        <v>12545.85</v>
      </c>
      <c r="AK24" s="7" t="s">
        <v>129</v>
      </c>
      <c r="AL24" s="10">
        <v>0</v>
      </c>
      <c r="AM24" s="38"/>
      <c r="AN24" s="39">
        <f>AN22*AM23</f>
        <v>12545.85</v>
      </c>
      <c r="AO24" s="39">
        <f>AO22*AM23</f>
        <v>12545.85</v>
      </c>
      <c r="AP24" s="7" t="s">
        <v>129</v>
      </c>
      <c r="AQ24" s="10">
        <v>0</v>
      </c>
      <c r="AR24" s="38"/>
      <c r="AS24" s="21">
        <f aca="true" t="shared" si="50" ref="AS24:AX24">AS22*836.39</f>
        <v>12545.85</v>
      </c>
      <c r="AT24" s="21">
        <f t="shared" si="50"/>
        <v>12545.85</v>
      </c>
      <c r="AU24" s="21">
        <f t="shared" si="50"/>
        <v>12545.85</v>
      </c>
      <c r="AV24" s="21">
        <f t="shared" si="50"/>
        <v>12545.85</v>
      </c>
      <c r="AW24" s="21">
        <f t="shared" si="50"/>
        <v>12545.85</v>
      </c>
      <c r="AX24" s="21">
        <f t="shared" si="50"/>
        <v>12545.85</v>
      </c>
      <c r="AY24" s="7" t="s">
        <v>129</v>
      </c>
      <c r="AZ24" s="10">
        <v>0</v>
      </c>
      <c r="BA24" s="38"/>
      <c r="BB24" s="21">
        <f aca="true" t="shared" si="51" ref="BB24:BZ24">BB22*836.39</f>
        <v>12545.85</v>
      </c>
      <c r="BC24" s="21">
        <f t="shared" si="51"/>
        <v>12545.85</v>
      </c>
      <c r="BD24" s="21">
        <f t="shared" si="51"/>
        <v>12545.85</v>
      </c>
      <c r="BE24" s="21">
        <f t="shared" si="51"/>
        <v>12545.85</v>
      </c>
      <c r="BF24" s="21">
        <f t="shared" si="51"/>
        <v>12545.85</v>
      </c>
      <c r="BG24" s="21">
        <f t="shared" si="51"/>
        <v>12545.85</v>
      </c>
      <c r="BH24" s="21">
        <f t="shared" si="51"/>
        <v>12545.85</v>
      </c>
      <c r="BI24" s="21">
        <f t="shared" si="51"/>
        <v>12545.85</v>
      </c>
      <c r="BJ24" s="21">
        <f t="shared" si="51"/>
        <v>12545.85</v>
      </c>
      <c r="BK24" s="21">
        <f t="shared" si="51"/>
        <v>12545.85</v>
      </c>
      <c r="BL24" s="21">
        <f t="shared" si="51"/>
        <v>12545.85</v>
      </c>
      <c r="BM24" s="21">
        <f t="shared" si="51"/>
        <v>12545.85</v>
      </c>
      <c r="BN24" s="21">
        <f t="shared" si="51"/>
        <v>12545.85</v>
      </c>
      <c r="BO24" s="21">
        <f t="shared" si="51"/>
        <v>12545.85</v>
      </c>
      <c r="BP24" s="21">
        <f t="shared" si="51"/>
        <v>12545.85</v>
      </c>
      <c r="BQ24" s="21">
        <f t="shared" si="51"/>
        <v>12545.85</v>
      </c>
      <c r="BR24" s="21">
        <f t="shared" si="51"/>
        <v>12545.85</v>
      </c>
      <c r="BS24" s="21">
        <f t="shared" si="51"/>
        <v>12545.85</v>
      </c>
      <c r="BT24" s="21">
        <f t="shared" si="51"/>
        <v>12545.85</v>
      </c>
      <c r="BU24" s="21">
        <f t="shared" si="51"/>
        <v>12545.85</v>
      </c>
      <c r="BV24" s="21">
        <f t="shared" si="51"/>
        <v>12545.85</v>
      </c>
      <c r="BW24" s="21">
        <f t="shared" si="51"/>
        <v>12545.85</v>
      </c>
      <c r="BX24" s="21">
        <f t="shared" si="51"/>
        <v>12545.85</v>
      </c>
      <c r="BY24" s="21">
        <f t="shared" si="51"/>
        <v>12545.85</v>
      </c>
      <c r="BZ24" s="21">
        <f t="shared" si="51"/>
        <v>12545.85</v>
      </c>
      <c r="CA24" s="7" t="s">
        <v>129</v>
      </c>
      <c r="CB24" s="38"/>
      <c r="CC24" s="21">
        <f aca="true" t="shared" si="52" ref="CC24:CL24">CC22*836.39</f>
        <v>12545.85</v>
      </c>
      <c r="CD24" s="21">
        <f t="shared" si="52"/>
        <v>12545.85</v>
      </c>
      <c r="CE24" s="21">
        <f t="shared" si="52"/>
        <v>12545.85</v>
      </c>
      <c r="CF24" s="21">
        <f t="shared" si="52"/>
        <v>12545.85</v>
      </c>
      <c r="CG24" s="21">
        <f t="shared" si="52"/>
        <v>12545.85</v>
      </c>
      <c r="CH24" s="21">
        <f t="shared" si="52"/>
        <v>12545.85</v>
      </c>
      <c r="CI24" s="21">
        <f t="shared" si="52"/>
        <v>12545.85</v>
      </c>
      <c r="CJ24" s="21">
        <f t="shared" si="52"/>
        <v>12545.85</v>
      </c>
      <c r="CK24" s="21">
        <f t="shared" si="52"/>
        <v>12545.85</v>
      </c>
      <c r="CL24" s="21">
        <f t="shared" si="52"/>
        <v>12545.85</v>
      </c>
      <c r="CM24" s="7" t="s">
        <v>129</v>
      </c>
      <c r="CN24" s="38"/>
      <c r="CO24" s="21">
        <f>CO22*836.39</f>
        <v>37637.55</v>
      </c>
      <c r="CP24" s="21">
        <f>CP22*836.39</f>
        <v>37637.55</v>
      </c>
      <c r="CQ24" s="21">
        <f>CQ22*836.39</f>
        <v>37637.55</v>
      </c>
      <c r="CR24" s="21">
        <f>CR22*836.39</f>
        <v>37637.55</v>
      </c>
      <c r="CS24" s="21">
        <f>CS22*836.39</f>
        <v>29273.649999999998</v>
      </c>
      <c r="CT24" s="7" t="s">
        <v>129</v>
      </c>
      <c r="CU24" s="38"/>
      <c r="CV24" s="38"/>
      <c r="CW24" s="21">
        <f>CW22*836.39</f>
        <v>12545.85</v>
      </c>
      <c r="CX24" s="21">
        <f>CX22*836.39</f>
        <v>12545.85</v>
      </c>
      <c r="CY24" s="21">
        <f aca="true" t="shared" si="53" ref="CY24:DR24">CY22*836.39</f>
        <v>12545.85</v>
      </c>
      <c r="CZ24" s="21">
        <f t="shared" si="53"/>
        <v>12545.85</v>
      </c>
      <c r="DA24" s="21">
        <f t="shared" si="53"/>
        <v>12545.85</v>
      </c>
      <c r="DB24" s="21">
        <f t="shared" si="53"/>
        <v>12545.85</v>
      </c>
      <c r="DC24" s="21">
        <f t="shared" si="53"/>
        <v>12545.85</v>
      </c>
      <c r="DD24" s="21">
        <f t="shared" si="53"/>
        <v>12545.85</v>
      </c>
      <c r="DE24" s="21">
        <f t="shared" si="53"/>
        <v>12545.85</v>
      </c>
      <c r="DF24" s="21">
        <f t="shared" si="53"/>
        <v>12545.85</v>
      </c>
      <c r="DG24" s="21">
        <f t="shared" si="53"/>
        <v>12545.85</v>
      </c>
      <c r="DH24" s="21">
        <f t="shared" si="53"/>
        <v>12545.85</v>
      </c>
      <c r="DI24" s="21">
        <f t="shared" si="53"/>
        <v>12545.85</v>
      </c>
      <c r="DJ24" s="21">
        <f t="shared" si="53"/>
        <v>12545.85</v>
      </c>
      <c r="DK24" s="21">
        <f t="shared" si="53"/>
        <v>12545.85</v>
      </c>
      <c r="DL24" s="21">
        <f t="shared" si="53"/>
        <v>12545.85</v>
      </c>
      <c r="DM24" s="21">
        <f t="shared" si="53"/>
        <v>12545.85</v>
      </c>
      <c r="DN24" s="21">
        <f t="shared" si="53"/>
        <v>12545.85</v>
      </c>
      <c r="DO24" s="21">
        <f t="shared" si="53"/>
        <v>12545.85</v>
      </c>
      <c r="DP24" s="21">
        <f t="shared" si="53"/>
        <v>12545.85</v>
      </c>
      <c r="DQ24" s="21">
        <f t="shared" si="53"/>
        <v>12545.85</v>
      </c>
      <c r="DR24" s="21">
        <f t="shared" si="53"/>
        <v>12545.85</v>
      </c>
      <c r="DS24" s="7" t="s">
        <v>129</v>
      </c>
      <c r="DT24" s="38"/>
      <c r="DU24" s="38"/>
      <c r="DV24" s="21">
        <f>DV22*836.39</f>
        <v>8363.9</v>
      </c>
      <c r="DW24" s="7" t="s">
        <v>129</v>
      </c>
      <c r="DX24" s="38"/>
      <c r="DY24" s="21">
        <f>DY22*836.39</f>
        <v>12545.85</v>
      </c>
      <c r="DZ24" s="7" t="s">
        <v>129</v>
      </c>
      <c r="EA24" s="19">
        <v>0</v>
      </c>
      <c r="EB24" s="38"/>
      <c r="EC24" s="21">
        <f>EC22*836.39</f>
        <v>12545.85</v>
      </c>
      <c r="ED24" s="7" t="s">
        <v>129</v>
      </c>
      <c r="EE24" s="19"/>
      <c r="EF24" s="38"/>
      <c r="EG24" s="21">
        <f>EG22*836.39</f>
        <v>12545.85</v>
      </c>
      <c r="EH24" s="7" t="s">
        <v>129</v>
      </c>
      <c r="EI24" s="19"/>
      <c r="EJ24" s="38"/>
      <c r="EK24" s="21">
        <f>EK22*836.39</f>
        <v>12545.85</v>
      </c>
      <c r="EL24" s="7" t="s">
        <v>129</v>
      </c>
      <c r="EM24" s="38"/>
      <c r="EN24" s="21">
        <f aca="true" t="shared" si="54" ref="EN24:EX24">EN22*836.39</f>
        <v>12545.85</v>
      </c>
      <c r="EO24" s="21">
        <f t="shared" si="54"/>
        <v>12545.85</v>
      </c>
      <c r="EP24" s="21">
        <f t="shared" si="54"/>
        <v>12545.85</v>
      </c>
      <c r="EQ24" s="21">
        <f t="shared" si="54"/>
        <v>12545.85</v>
      </c>
      <c r="ER24" s="21">
        <f t="shared" si="54"/>
        <v>12545.85</v>
      </c>
      <c r="ES24" s="21">
        <f t="shared" si="54"/>
        <v>20909.75</v>
      </c>
      <c r="ET24" s="21">
        <f t="shared" si="54"/>
        <v>12545.85</v>
      </c>
      <c r="EU24" s="21">
        <f t="shared" si="54"/>
        <v>12545.85</v>
      </c>
      <c r="EV24" s="21">
        <f t="shared" si="54"/>
        <v>12545.85</v>
      </c>
      <c r="EW24" s="21">
        <f t="shared" si="54"/>
        <v>12545.85</v>
      </c>
      <c r="EX24" s="21">
        <f t="shared" si="54"/>
        <v>12545.85</v>
      </c>
      <c r="EY24" s="7" t="s">
        <v>129</v>
      </c>
      <c r="EZ24" s="38"/>
      <c r="FA24" s="21">
        <f aca="true" t="shared" si="55" ref="FA24:FI24">FA22*836.39</f>
        <v>12545.85</v>
      </c>
      <c r="FB24" s="21">
        <f t="shared" si="55"/>
        <v>16727.8</v>
      </c>
      <c r="FC24" s="21">
        <f t="shared" si="55"/>
        <v>12545.85</v>
      </c>
      <c r="FD24" s="21">
        <f t="shared" si="55"/>
        <v>16727.8</v>
      </c>
      <c r="FE24" s="21">
        <f t="shared" si="55"/>
        <v>12545.85</v>
      </c>
      <c r="FF24" s="21">
        <f t="shared" si="55"/>
        <v>12545.85</v>
      </c>
      <c r="FG24" s="21">
        <f t="shared" si="55"/>
        <v>12545.85</v>
      </c>
      <c r="FH24" s="21">
        <f t="shared" si="55"/>
        <v>12545.85</v>
      </c>
      <c r="FI24" s="21">
        <f t="shared" si="55"/>
        <v>12545.85</v>
      </c>
    </row>
    <row r="25" spans="1:165" ht="12.75">
      <c r="A25" s="70"/>
      <c r="B25" s="71"/>
      <c r="C25" s="71"/>
      <c r="D25" s="71"/>
      <c r="E25" s="71"/>
      <c r="F25" s="72"/>
      <c r="G25" s="7" t="s">
        <v>130</v>
      </c>
      <c r="H25" s="10">
        <v>0</v>
      </c>
      <c r="I25" s="2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7" t="s">
        <v>130</v>
      </c>
      <c r="AL25" s="10">
        <v>0</v>
      </c>
      <c r="AM25" s="21"/>
      <c r="AN25" s="39"/>
      <c r="AO25" s="39"/>
      <c r="AP25" s="7" t="s">
        <v>130</v>
      </c>
      <c r="AQ25" s="10">
        <v>0</v>
      </c>
      <c r="AR25" s="21"/>
      <c r="AS25" s="20"/>
      <c r="AT25" s="20"/>
      <c r="AU25" s="20"/>
      <c r="AV25" s="20"/>
      <c r="AW25" s="20"/>
      <c r="AX25" s="20"/>
      <c r="AY25" s="7" t="s">
        <v>130</v>
      </c>
      <c r="AZ25" s="10">
        <v>0</v>
      </c>
      <c r="BA25" s="21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7" t="s">
        <v>130</v>
      </c>
      <c r="CB25" s="21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7" t="s">
        <v>130</v>
      </c>
      <c r="CN25" s="21"/>
      <c r="CO25" s="20"/>
      <c r="CP25" s="20"/>
      <c r="CQ25" s="20"/>
      <c r="CR25" s="20"/>
      <c r="CS25" s="20"/>
      <c r="CT25" s="7" t="s">
        <v>130</v>
      </c>
      <c r="CU25" s="21"/>
      <c r="CV25" s="21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7" t="s">
        <v>130</v>
      </c>
      <c r="DT25" s="21"/>
      <c r="DU25" s="21"/>
      <c r="DV25" s="20"/>
      <c r="DW25" s="7" t="s">
        <v>130</v>
      </c>
      <c r="DX25" s="21"/>
      <c r="DY25" s="20"/>
      <c r="DZ25" s="7" t="s">
        <v>130</v>
      </c>
      <c r="EA25" s="19">
        <v>0</v>
      </c>
      <c r="EB25" s="21"/>
      <c r="EC25" s="20"/>
      <c r="ED25" s="7" t="s">
        <v>130</v>
      </c>
      <c r="EE25" s="19"/>
      <c r="EF25" s="21"/>
      <c r="EG25" s="20"/>
      <c r="EH25" s="7" t="s">
        <v>130</v>
      </c>
      <c r="EI25" s="19"/>
      <c r="EJ25" s="21"/>
      <c r="EK25" s="20"/>
      <c r="EL25" s="7" t="s">
        <v>130</v>
      </c>
      <c r="EM25" s="21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7" t="s">
        <v>130</v>
      </c>
      <c r="EZ25" s="21"/>
      <c r="FA25" s="20"/>
      <c r="FB25" s="20"/>
      <c r="FC25" s="20"/>
      <c r="FD25" s="20"/>
      <c r="FE25" s="20"/>
      <c r="FF25" s="20"/>
      <c r="FG25" s="20"/>
      <c r="FH25" s="20"/>
      <c r="FI25" s="20"/>
    </row>
    <row r="26" spans="1:165" ht="15.75" customHeight="1">
      <c r="A26" s="55" t="s">
        <v>136</v>
      </c>
      <c r="B26" s="56"/>
      <c r="C26" s="56"/>
      <c r="D26" s="56"/>
      <c r="E26" s="56"/>
      <c r="F26" s="57"/>
      <c r="G26" s="7" t="s">
        <v>133</v>
      </c>
      <c r="H26" s="10">
        <v>0</v>
      </c>
      <c r="I26" s="21"/>
      <c r="J26" s="21">
        <v>24</v>
      </c>
      <c r="K26" s="21">
        <v>24</v>
      </c>
      <c r="L26" s="21">
        <v>24</v>
      </c>
      <c r="M26" s="21">
        <v>24</v>
      </c>
      <c r="N26" s="21">
        <v>24</v>
      </c>
      <c r="O26" s="21">
        <v>24</v>
      </c>
      <c r="P26" s="21">
        <v>24</v>
      </c>
      <c r="Q26" s="21">
        <v>24</v>
      </c>
      <c r="R26" s="21">
        <v>24</v>
      </c>
      <c r="S26" s="21">
        <v>24</v>
      </c>
      <c r="T26" s="21">
        <v>24</v>
      </c>
      <c r="U26" s="21">
        <v>24</v>
      </c>
      <c r="V26" s="21">
        <v>24</v>
      </c>
      <c r="W26" s="21">
        <v>24</v>
      </c>
      <c r="X26" s="21">
        <v>24</v>
      </c>
      <c r="Y26" s="21">
        <v>24</v>
      </c>
      <c r="Z26" s="21">
        <v>24</v>
      </c>
      <c r="AA26" s="21">
        <v>24</v>
      </c>
      <c r="AB26" s="21">
        <v>24</v>
      </c>
      <c r="AC26" s="21">
        <v>24</v>
      </c>
      <c r="AD26" s="21">
        <v>24</v>
      </c>
      <c r="AE26" s="21">
        <v>24</v>
      </c>
      <c r="AF26" s="21">
        <v>24</v>
      </c>
      <c r="AG26" s="21">
        <v>24</v>
      </c>
      <c r="AH26" s="21">
        <v>24</v>
      </c>
      <c r="AI26" s="21">
        <v>24</v>
      </c>
      <c r="AJ26" s="21">
        <v>24</v>
      </c>
      <c r="AK26" s="7" t="s">
        <v>133</v>
      </c>
      <c r="AL26" s="10">
        <v>0</v>
      </c>
      <c r="AM26" s="21"/>
      <c r="AN26" s="21">
        <v>24</v>
      </c>
      <c r="AO26" s="21">
        <v>24</v>
      </c>
      <c r="AP26" s="7" t="s">
        <v>133</v>
      </c>
      <c r="AQ26" s="10">
        <v>0</v>
      </c>
      <c r="AR26" s="21"/>
      <c r="AS26" s="21">
        <v>24</v>
      </c>
      <c r="AT26" s="21">
        <v>24</v>
      </c>
      <c r="AU26" s="21">
        <v>24</v>
      </c>
      <c r="AV26" s="21">
        <v>24</v>
      </c>
      <c r="AW26" s="21">
        <v>24</v>
      </c>
      <c r="AX26" s="21">
        <v>24</v>
      </c>
      <c r="AY26" s="7" t="s">
        <v>133</v>
      </c>
      <c r="AZ26" s="10">
        <v>0</v>
      </c>
      <c r="BA26" s="21"/>
      <c r="BB26" s="21">
        <v>24</v>
      </c>
      <c r="BC26" s="21">
        <v>24</v>
      </c>
      <c r="BD26" s="21">
        <v>24</v>
      </c>
      <c r="BE26" s="21">
        <v>24</v>
      </c>
      <c r="BF26" s="21">
        <v>24</v>
      </c>
      <c r="BG26" s="21">
        <v>24</v>
      </c>
      <c r="BH26" s="21">
        <v>24</v>
      </c>
      <c r="BI26" s="21">
        <v>24</v>
      </c>
      <c r="BJ26" s="21">
        <v>24</v>
      </c>
      <c r="BK26" s="21">
        <v>24</v>
      </c>
      <c r="BL26" s="21">
        <v>24</v>
      </c>
      <c r="BM26" s="21">
        <v>24</v>
      </c>
      <c r="BN26" s="21">
        <v>24</v>
      </c>
      <c r="BO26" s="21">
        <v>24</v>
      </c>
      <c r="BP26" s="21">
        <v>24</v>
      </c>
      <c r="BQ26" s="21">
        <v>24</v>
      </c>
      <c r="BR26" s="21">
        <v>24</v>
      </c>
      <c r="BS26" s="21">
        <v>24</v>
      </c>
      <c r="BT26" s="21">
        <v>24</v>
      </c>
      <c r="BU26" s="21">
        <v>24</v>
      </c>
      <c r="BV26" s="21">
        <v>24</v>
      </c>
      <c r="BW26" s="21">
        <v>24</v>
      </c>
      <c r="BX26" s="21">
        <v>24</v>
      </c>
      <c r="BY26" s="21">
        <v>24</v>
      </c>
      <c r="BZ26" s="21">
        <v>24</v>
      </c>
      <c r="CA26" s="7" t="s">
        <v>133</v>
      </c>
      <c r="CB26" s="21"/>
      <c r="CC26" s="21">
        <v>24</v>
      </c>
      <c r="CD26" s="21">
        <v>24</v>
      </c>
      <c r="CE26" s="21">
        <v>24</v>
      </c>
      <c r="CF26" s="21">
        <v>24</v>
      </c>
      <c r="CG26" s="21">
        <v>24</v>
      </c>
      <c r="CH26" s="21">
        <v>24</v>
      </c>
      <c r="CI26" s="21">
        <v>24</v>
      </c>
      <c r="CJ26" s="21">
        <v>24</v>
      </c>
      <c r="CK26" s="21">
        <v>24</v>
      </c>
      <c r="CL26" s="21">
        <v>24</v>
      </c>
      <c r="CM26" s="7" t="s">
        <v>133</v>
      </c>
      <c r="CN26" s="21"/>
      <c r="CO26" s="21">
        <v>140</v>
      </c>
      <c r="CP26" s="21">
        <v>140</v>
      </c>
      <c r="CQ26" s="21">
        <v>130</v>
      </c>
      <c r="CR26" s="21">
        <v>140</v>
      </c>
      <c r="CS26" s="21">
        <v>120</v>
      </c>
      <c r="CT26" s="7" t="s">
        <v>133</v>
      </c>
      <c r="CU26" s="21"/>
      <c r="CV26" s="21"/>
      <c r="CW26" s="21">
        <v>24</v>
      </c>
      <c r="CX26" s="21">
        <v>24</v>
      </c>
      <c r="CY26" s="21">
        <v>24</v>
      </c>
      <c r="CZ26" s="21">
        <v>24</v>
      </c>
      <c r="DA26" s="21">
        <v>24</v>
      </c>
      <c r="DB26" s="21">
        <v>24</v>
      </c>
      <c r="DC26" s="21">
        <v>24</v>
      </c>
      <c r="DD26" s="21">
        <v>24</v>
      </c>
      <c r="DE26" s="21">
        <v>24</v>
      </c>
      <c r="DF26" s="21">
        <v>24</v>
      </c>
      <c r="DG26" s="21">
        <v>24</v>
      </c>
      <c r="DH26" s="21">
        <v>24</v>
      </c>
      <c r="DI26" s="21">
        <v>24</v>
      </c>
      <c r="DJ26" s="21">
        <v>24</v>
      </c>
      <c r="DK26" s="21">
        <v>24</v>
      </c>
      <c r="DL26" s="21">
        <v>24</v>
      </c>
      <c r="DM26" s="21">
        <v>24</v>
      </c>
      <c r="DN26" s="21">
        <v>24</v>
      </c>
      <c r="DO26" s="21">
        <v>24</v>
      </c>
      <c r="DP26" s="21">
        <v>24</v>
      </c>
      <c r="DQ26" s="21">
        <v>24</v>
      </c>
      <c r="DR26" s="21">
        <v>24</v>
      </c>
      <c r="DS26" s="7" t="s">
        <v>133</v>
      </c>
      <c r="DT26" s="21"/>
      <c r="DU26" s="21"/>
      <c r="DV26" s="21">
        <v>24</v>
      </c>
      <c r="DW26" s="7" t="s">
        <v>133</v>
      </c>
      <c r="DX26" s="21"/>
      <c r="DY26" s="21">
        <v>24</v>
      </c>
      <c r="DZ26" s="7" t="s">
        <v>133</v>
      </c>
      <c r="EA26" s="19">
        <v>0</v>
      </c>
      <c r="EB26" s="21"/>
      <c r="EC26" s="21">
        <v>24</v>
      </c>
      <c r="ED26" s="7" t="s">
        <v>133</v>
      </c>
      <c r="EE26" s="19"/>
      <c r="EF26" s="21"/>
      <c r="EG26" s="21">
        <v>24</v>
      </c>
      <c r="EH26" s="7" t="s">
        <v>133</v>
      </c>
      <c r="EI26" s="19"/>
      <c r="EJ26" s="21"/>
      <c r="EK26" s="21">
        <v>24</v>
      </c>
      <c r="EL26" s="7" t="s">
        <v>133</v>
      </c>
      <c r="EM26" s="21"/>
      <c r="EN26" s="21">
        <v>24</v>
      </c>
      <c r="EO26" s="21">
        <v>24</v>
      </c>
      <c r="EP26" s="21">
        <v>24</v>
      </c>
      <c r="EQ26" s="21">
        <v>24</v>
      </c>
      <c r="ER26" s="21">
        <v>24</v>
      </c>
      <c r="ES26" s="21">
        <v>34</v>
      </c>
      <c r="ET26" s="21">
        <v>24</v>
      </c>
      <c r="EU26" s="21">
        <v>24</v>
      </c>
      <c r="EV26" s="21">
        <v>24</v>
      </c>
      <c r="EW26" s="21">
        <v>24</v>
      </c>
      <c r="EX26" s="21">
        <v>24</v>
      </c>
      <c r="EY26" s="7" t="s">
        <v>133</v>
      </c>
      <c r="EZ26" s="21"/>
      <c r="FA26" s="21">
        <v>24</v>
      </c>
      <c r="FB26" s="21">
        <v>28</v>
      </c>
      <c r="FC26" s="21">
        <v>24</v>
      </c>
      <c r="FD26" s="21">
        <v>28</v>
      </c>
      <c r="FE26" s="21">
        <v>24</v>
      </c>
      <c r="FF26" s="21">
        <v>24</v>
      </c>
      <c r="FG26" s="21">
        <v>24</v>
      </c>
      <c r="FH26" s="21">
        <v>24</v>
      </c>
      <c r="FI26" s="21">
        <v>24</v>
      </c>
    </row>
    <row r="27" spans="1:165" ht="15" customHeight="1">
      <c r="A27" s="58"/>
      <c r="B27" s="59"/>
      <c r="C27" s="59"/>
      <c r="D27" s="59"/>
      <c r="E27" s="59"/>
      <c r="F27" s="60"/>
      <c r="G27" s="7" t="s">
        <v>127</v>
      </c>
      <c r="H27" s="10">
        <v>0</v>
      </c>
      <c r="I27" s="21">
        <v>237</v>
      </c>
      <c r="J27" s="21">
        <f aca="true" t="shared" si="56" ref="J27:AJ27">J28/J60</f>
        <v>11.786158309158724</v>
      </c>
      <c r="K27" s="21">
        <f t="shared" si="56"/>
        <v>9.622737269497547</v>
      </c>
      <c r="L27" s="21">
        <f t="shared" si="56"/>
        <v>7.8617829993089146</v>
      </c>
      <c r="M27" s="21">
        <f t="shared" si="56"/>
        <v>12.330370691523953</v>
      </c>
      <c r="N27" s="21">
        <f t="shared" si="56"/>
        <v>13.320843091334895</v>
      </c>
      <c r="O27" s="21">
        <f t="shared" si="56"/>
        <v>4.1716171617161715</v>
      </c>
      <c r="P27" s="21">
        <f t="shared" si="56"/>
        <v>9.759780370624572</v>
      </c>
      <c r="Q27" s="21">
        <f t="shared" si="56"/>
        <v>9.7984496124031</v>
      </c>
      <c r="R27" s="21">
        <f t="shared" si="56"/>
        <v>10.300615718942412</v>
      </c>
      <c r="S27" s="21">
        <f t="shared" si="56"/>
        <v>10.077958894401135</v>
      </c>
      <c r="T27" s="21">
        <f t="shared" si="56"/>
        <v>9.428145201392343</v>
      </c>
      <c r="U27" s="21">
        <f t="shared" si="56"/>
        <v>16.439306358381504</v>
      </c>
      <c r="V27" s="21">
        <f t="shared" si="56"/>
        <v>7.030902348578492</v>
      </c>
      <c r="W27" s="21">
        <f t="shared" si="56"/>
        <v>13.529971455756423</v>
      </c>
      <c r="X27" s="21">
        <f t="shared" si="56"/>
        <v>6.419140051912876</v>
      </c>
      <c r="Y27" s="21">
        <f t="shared" si="56"/>
        <v>9.11684564834108</v>
      </c>
      <c r="Z27" s="21">
        <f t="shared" si="56"/>
        <v>9.11392405063291</v>
      </c>
      <c r="AA27" s="21">
        <f t="shared" si="56"/>
        <v>9.808587687532334</v>
      </c>
      <c r="AB27" s="21">
        <f t="shared" si="56"/>
        <v>12.234889223488922</v>
      </c>
      <c r="AC27" s="21">
        <f t="shared" si="56"/>
        <v>8.985781990521327</v>
      </c>
      <c r="AD27" s="21">
        <f t="shared" si="56"/>
        <v>10.875717017208412</v>
      </c>
      <c r="AE27" s="21">
        <f t="shared" si="56"/>
        <v>7.809968419607305</v>
      </c>
      <c r="AF27" s="21">
        <f t="shared" si="56"/>
        <v>11.546894031668696</v>
      </c>
      <c r="AG27" s="21">
        <f t="shared" si="56"/>
        <v>10.103019538188278</v>
      </c>
      <c r="AH27" s="21">
        <f t="shared" si="56"/>
        <v>13.264925373134329</v>
      </c>
      <c r="AI27" s="21">
        <f t="shared" si="56"/>
        <v>12.435505028421513</v>
      </c>
      <c r="AJ27" s="21">
        <f t="shared" si="56"/>
        <v>11.26559714795009</v>
      </c>
      <c r="AK27" s="7" t="s">
        <v>127</v>
      </c>
      <c r="AL27" s="10">
        <v>0</v>
      </c>
      <c r="AM27" s="21">
        <v>237</v>
      </c>
      <c r="AN27" s="39">
        <f>AN28/AN60</f>
        <v>11.021119937996511</v>
      </c>
      <c r="AO27" s="39">
        <f>AO28/AO60</f>
        <v>12.370595911265767</v>
      </c>
      <c r="AP27" s="7" t="s">
        <v>127</v>
      </c>
      <c r="AQ27" s="10">
        <v>0</v>
      </c>
      <c r="AR27" s="21">
        <v>237</v>
      </c>
      <c r="AS27" s="21">
        <f aca="true" t="shared" si="57" ref="AS27:AX27">AS28/AS60</f>
        <v>12.476420267602546</v>
      </c>
      <c r="AT27" s="21">
        <f t="shared" si="57"/>
        <v>12.517605633802818</v>
      </c>
      <c r="AU27" s="21">
        <f t="shared" si="57"/>
        <v>12.211249463288965</v>
      </c>
      <c r="AV27" s="21">
        <f t="shared" si="57"/>
        <v>12.02791287798689</v>
      </c>
      <c r="AW27" s="21">
        <f t="shared" si="57"/>
        <v>12.43006993006993</v>
      </c>
      <c r="AX27" s="21">
        <f t="shared" si="57"/>
        <v>12.290406222990493</v>
      </c>
      <c r="AY27" s="7" t="s">
        <v>127</v>
      </c>
      <c r="AZ27" s="10">
        <v>0</v>
      </c>
      <c r="BA27" s="21">
        <v>237</v>
      </c>
      <c r="BB27" s="21">
        <f aca="true" t="shared" si="58" ref="BB27:BZ27">BB28/BB60</f>
        <v>12.476420267602546</v>
      </c>
      <c r="BC27" s="21">
        <f t="shared" si="58"/>
        <v>12.309024020774723</v>
      </c>
      <c r="BD27" s="21">
        <f t="shared" si="58"/>
        <v>12.208628461043142</v>
      </c>
      <c r="BE27" s="21">
        <f t="shared" si="58"/>
        <v>10.99767981438515</v>
      </c>
      <c r="BF27" s="21">
        <f t="shared" si="58"/>
        <v>10.828098229583096</v>
      </c>
      <c r="BG27" s="21">
        <f t="shared" si="58"/>
        <v>10.090473656200105</v>
      </c>
      <c r="BH27" s="21">
        <f t="shared" si="58"/>
        <v>11.808179364749845</v>
      </c>
      <c r="BI27" s="21">
        <f t="shared" si="58"/>
        <v>6.487966237025208</v>
      </c>
      <c r="BJ27" s="21">
        <f t="shared" si="58"/>
        <v>11.974736842105264</v>
      </c>
      <c r="BK27" s="21">
        <f t="shared" si="58"/>
        <v>7.906588824020017</v>
      </c>
      <c r="BL27" s="21">
        <f t="shared" si="58"/>
        <v>12.476420267602546</v>
      </c>
      <c r="BM27" s="21">
        <f t="shared" si="58"/>
        <v>11.715756951596292</v>
      </c>
      <c r="BN27" s="21">
        <f t="shared" si="58"/>
        <v>9.876714707414482</v>
      </c>
      <c r="BO27" s="21">
        <f t="shared" si="58"/>
        <v>13.261832595010492</v>
      </c>
      <c r="BP27" s="21">
        <f t="shared" si="58"/>
        <v>7.816407860382025</v>
      </c>
      <c r="BQ27" s="21">
        <f t="shared" si="58"/>
        <v>13.558998808104887</v>
      </c>
      <c r="BR27" s="21">
        <f t="shared" si="58"/>
        <v>12.606382978723405</v>
      </c>
      <c r="BS27" s="21">
        <f t="shared" si="58"/>
        <v>10.811632769435468</v>
      </c>
      <c r="BT27" s="21">
        <f t="shared" si="58"/>
        <v>5.83743842364532</v>
      </c>
      <c r="BU27" s="21">
        <f t="shared" si="58"/>
        <v>10.008798169980645</v>
      </c>
      <c r="BV27" s="21">
        <f t="shared" si="58"/>
        <v>8.567555354722098</v>
      </c>
      <c r="BW27" s="21">
        <f t="shared" si="58"/>
        <v>9.506936319572121</v>
      </c>
      <c r="BX27" s="21">
        <f t="shared" si="58"/>
        <v>10.703801279638691</v>
      </c>
      <c r="BY27" s="21">
        <f t="shared" si="58"/>
        <v>7.074626865671642</v>
      </c>
      <c r="BZ27" s="21">
        <f t="shared" si="58"/>
        <v>13.488261797486365</v>
      </c>
      <c r="CA27" s="7" t="s">
        <v>127</v>
      </c>
      <c r="CB27" s="21">
        <v>237</v>
      </c>
      <c r="CC27" s="21">
        <f aca="true" t="shared" si="59" ref="CC27:CL27">CC28/CC60</f>
        <v>12.187700878508679</v>
      </c>
      <c r="CD27" s="21">
        <f t="shared" si="59"/>
        <v>11.012584704743466</v>
      </c>
      <c r="CE27" s="21">
        <f t="shared" si="59"/>
        <v>11.004062681369705</v>
      </c>
      <c r="CF27" s="21">
        <f t="shared" si="59"/>
        <v>11.074766355140186</v>
      </c>
      <c r="CG27" s="21">
        <f t="shared" si="59"/>
        <v>12.038095238095238</v>
      </c>
      <c r="CH27" s="21">
        <f t="shared" si="59"/>
        <v>11.927028727196477</v>
      </c>
      <c r="CI27" s="21">
        <f t="shared" si="59"/>
        <v>11.786158309158724</v>
      </c>
      <c r="CJ27" s="21">
        <f t="shared" si="59"/>
        <v>11.8648310387985</v>
      </c>
      <c r="CK27" s="21">
        <f t="shared" si="59"/>
        <v>12.295719844357976</v>
      </c>
      <c r="CL27" s="21">
        <f t="shared" si="59"/>
        <v>12.293062459476984</v>
      </c>
      <c r="CM27" s="7" t="s">
        <v>127</v>
      </c>
      <c r="CN27" s="21">
        <v>530</v>
      </c>
      <c r="CO27" s="21">
        <f>CO28/CO60</f>
        <v>19.86559931461005</v>
      </c>
      <c r="CP27" s="21">
        <f>CP28/CP60</f>
        <v>19.615099925980754</v>
      </c>
      <c r="CQ27" s="21">
        <f>CQ28/CQ60</f>
        <v>24.383338641752488</v>
      </c>
      <c r="CR27" s="21">
        <f>CR28/CR60</f>
        <v>20.49214283741611</v>
      </c>
      <c r="CS27" s="21">
        <f>CS28/CS60</f>
        <v>57.74468857817323</v>
      </c>
      <c r="CT27" s="7" t="s">
        <v>127</v>
      </c>
      <c r="CU27" s="21">
        <v>237</v>
      </c>
      <c r="CV27" s="21">
        <v>237</v>
      </c>
      <c r="CW27" s="21">
        <f aca="true" t="shared" si="60" ref="CW27:DR27">CW28/CW60</f>
        <v>10.206352054548718</v>
      </c>
      <c r="CX27" s="21">
        <f t="shared" si="60"/>
        <v>12.015209125475286</v>
      </c>
      <c r="CY27" s="21">
        <f t="shared" si="60"/>
        <v>11.667692307692308</v>
      </c>
      <c r="CZ27" s="21">
        <f t="shared" si="60"/>
        <v>11.85246926443009</v>
      </c>
      <c r="DA27" s="21">
        <f t="shared" si="60"/>
        <v>10.461651646128379</v>
      </c>
      <c r="DB27" s="21">
        <f t="shared" si="60"/>
        <v>11.004062681369705</v>
      </c>
      <c r="DC27" s="21">
        <f t="shared" si="60"/>
        <v>9.691599931845289</v>
      </c>
      <c r="DD27" s="21">
        <f t="shared" si="60"/>
        <v>13.007088954950834</v>
      </c>
      <c r="DE27" s="21">
        <f t="shared" si="60"/>
        <v>9.998242221831605</v>
      </c>
      <c r="DF27" s="21">
        <f t="shared" si="60"/>
        <v>13.191094619666048</v>
      </c>
      <c r="DG27" s="21">
        <f t="shared" si="60"/>
        <v>12.133105802047782</v>
      </c>
      <c r="DH27" s="21">
        <f t="shared" si="60"/>
        <v>11.258907363420429</v>
      </c>
      <c r="DI27" s="21">
        <f t="shared" si="60"/>
        <v>11.170463472113118</v>
      </c>
      <c r="DJ27" s="21">
        <f t="shared" si="60"/>
        <v>9.335302806499262</v>
      </c>
      <c r="DK27" s="21">
        <f t="shared" si="60"/>
        <v>10.287574606619643</v>
      </c>
      <c r="DL27" s="21">
        <f t="shared" si="60"/>
        <v>11.287953959118873</v>
      </c>
      <c r="DM27" s="21">
        <f t="shared" si="60"/>
        <v>10.821917808219178</v>
      </c>
      <c r="DN27" s="21">
        <f t="shared" si="60"/>
        <v>11.230009871668312</v>
      </c>
      <c r="DO27" s="21">
        <f t="shared" si="60"/>
        <v>11.423980719019884</v>
      </c>
      <c r="DP27" s="21">
        <f t="shared" si="60"/>
        <v>11.023255813953488</v>
      </c>
      <c r="DQ27" s="21">
        <f t="shared" si="60"/>
        <v>10.972222222222223</v>
      </c>
      <c r="DR27" s="21">
        <f t="shared" si="60"/>
        <v>10.362543268354893</v>
      </c>
      <c r="DS27" s="7" t="s">
        <v>127</v>
      </c>
      <c r="DT27" s="21">
        <v>237</v>
      </c>
      <c r="DU27" s="21">
        <v>237</v>
      </c>
      <c r="DV27" s="21">
        <f>DV28/DV60</f>
        <v>16.420323325635106</v>
      </c>
      <c r="DW27" s="7" t="s">
        <v>127</v>
      </c>
      <c r="DX27" s="21">
        <v>237</v>
      </c>
      <c r="DY27" s="21">
        <f>DY28/DY60</f>
        <v>11.28347550089268</v>
      </c>
      <c r="DZ27" s="7" t="s">
        <v>127</v>
      </c>
      <c r="EA27" s="19">
        <v>0</v>
      </c>
      <c r="EB27" s="21">
        <v>237</v>
      </c>
      <c r="EC27" s="21">
        <f>EC28/EC60</f>
        <v>11.61053276178812</v>
      </c>
      <c r="ED27" s="7" t="s">
        <v>127</v>
      </c>
      <c r="EE27" s="19"/>
      <c r="EF27" s="21">
        <v>237</v>
      </c>
      <c r="EG27" s="21">
        <f>EG28/EG60</f>
        <v>12.285097192224622</v>
      </c>
      <c r="EH27" s="7" t="s">
        <v>127</v>
      </c>
      <c r="EI27" s="19"/>
      <c r="EJ27" s="21">
        <v>237</v>
      </c>
      <c r="EK27" s="21">
        <f>EK28/EK60</f>
        <v>13.67965367965368</v>
      </c>
      <c r="EL27" s="7" t="s">
        <v>127</v>
      </c>
      <c r="EM27" s="21">
        <v>237</v>
      </c>
      <c r="EN27" s="21">
        <f aca="true" t="shared" si="61" ref="EN27:EX27">EN28/EN60</f>
        <v>10.067256637168141</v>
      </c>
      <c r="EO27" s="21">
        <f t="shared" si="61"/>
        <v>10.047694753577106</v>
      </c>
      <c r="EP27" s="21">
        <f t="shared" si="61"/>
        <v>14.90956749672346</v>
      </c>
      <c r="EQ27" s="21">
        <f t="shared" si="61"/>
        <v>12.767676767676768</v>
      </c>
      <c r="ER27" s="21">
        <f t="shared" si="61"/>
        <v>10.257889990982868</v>
      </c>
      <c r="ES27" s="21">
        <f t="shared" si="61"/>
        <v>8.105824363746102</v>
      </c>
      <c r="ET27" s="21">
        <f t="shared" si="61"/>
        <v>12.696428571428571</v>
      </c>
      <c r="EU27" s="21">
        <f t="shared" si="61"/>
        <v>10.859106529209622</v>
      </c>
      <c r="EV27" s="21">
        <f t="shared" si="61"/>
        <v>10.065475137143867</v>
      </c>
      <c r="EW27" s="21">
        <f t="shared" si="61"/>
        <v>8.958891163962829</v>
      </c>
      <c r="EX27" s="21">
        <f t="shared" si="61"/>
        <v>13.206408172742048</v>
      </c>
      <c r="EY27" s="7" t="s">
        <v>127</v>
      </c>
      <c r="EZ27" s="21">
        <v>237</v>
      </c>
      <c r="FA27" s="21">
        <f aca="true" t="shared" si="62" ref="FA27:FI27">FA28/FA60</f>
        <v>10.655676283252156</v>
      </c>
      <c r="FB27" s="21">
        <f t="shared" si="62"/>
        <v>11.74721189591078</v>
      </c>
      <c r="FC27" s="21">
        <f t="shared" si="62"/>
        <v>12.306360882734747</v>
      </c>
      <c r="FD27" s="21">
        <f t="shared" si="62"/>
        <v>11.145448438024857</v>
      </c>
      <c r="FE27" s="21">
        <f t="shared" si="62"/>
        <v>12.005065428450823</v>
      </c>
      <c r="FF27" s="21">
        <f t="shared" si="62"/>
        <v>12.520360994937265</v>
      </c>
      <c r="FG27" s="21">
        <f t="shared" si="62"/>
        <v>11.214511041009464</v>
      </c>
      <c r="FH27" s="21">
        <f t="shared" si="62"/>
        <v>10.801367261678694</v>
      </c>
      <c r="FI27" s="21">
        <f t="shared" si="62"/>
        <v>12.15644368454798</v>
      </c>
    </row>
    <row r="28" spans="1:165" ht="15" customHeight="1">
      <c r="A28" s="58"/>
      <c r="B28" s="59"/>
      <c r="C28" s="59"/>
      <c r="D28" s="59"/>
      <c r="E28" s="59"/>
      <c r="F28" s="60"/>
      <c r="G28" s="7" t="s">
        <v>129</v>
      </c>
      <c r="H28" s="10">
        <v>0</v>
      </c>
      <c r="I28" s="21"/>
      <c r="J28" s="21">
        <f>J26*I27</f>
        <v>5688</v>
      </c>
      <c r="K28" s="21">
        <f>K26*I27</f>
        <v>5688</v>
      </c>
      <c r="L28" s="21">
        <f aca="true" t="shared" si="63" ref="L28:AJ28">L26*237</f>
        <v>5688</v>
      </c>
      <c r="M28" s="21">
        <f t="shared" si="63"/>
        <v>5688</v>
      </c>
      <c r="N28" s="21">
        <f t="shared" si="63"/>
        <v>5688</v>
      </c>
      <c r="O28" s="21">
        <f t="shared" si="63"/>
        <v>5688</v>
      </c>
      <c r="P28" s="21">
        <f t="shared" si="63"/>
        <v>5688</v>
      </c>
      <c r="Q28" s="21">
        <f t="shared" si="63"/>
        <v>5688</v>
      </c>
      <c r="R28" s="21">
        <f t="shared" si="63"/>
        <v>5688</v>
      </c>
      <c r="S28" s="21">
        <f t="shared" si="63"/>
        <v>5688</v>
      </c>
      <c r="T28" s="21">
        <f t="shared" si="63"/>
        <v>5688</v>
      </c>
      <c r="U28" s="21">
        <f t="shared" si="63"/>
        <v>5688</v>
      </c>
      <c r="V28" s="21">
        <f t="shared" si="63"/>
        <v>5688</v>
      </c>
      <c r="W28" s="21">
        <f t="shared" si="63"/>
        <v>5688</v>
      </c>
      <c r="X28" s="21">
        <f t="shared" si="63"/>
        <v>5688</v>
      </c>
      <c r="Y28" s="21">
        <f t="shared" si="63"/>
        <v>5688</v>
      </c>
      <c r="Z28" s="21">
        <f t="shared" si="63"/>
        <v>5688</v>
      </c>
      <c r="AA28" s="21">
        <f t="shared" si="63"/>
        <v>5688</v>
      </c>
      <c r="AB28" s="21">
        <f t="shared" si="63"/>
        <v>5688</v>
      </c>
      <c r="AC28" s="21">
        <f t="shared" si="63"/>
        <v>5688</v>
      </c>
      <c r="AD28" s="21">
        <f t="shared" si="63"/>
        <v>5688</v>
      </c>
      <c r="AE28" s="21">
        <f t="shared" si="63"/>
        <v>5688</v>
      </c>
      <c r="AF28" s="21">
        <f t="shared" si="63"/>
        <v>5688</v>
      </c>
      <c r="AG28" s="21">
        <f t="shared" si="63"/>
        <v>5688</v>
      </c>
      <c r="AH28" s="21">
        <f t="shared" si="63"/>
        <v>5688</v>
      </c>
      <c r="AI28" s="21">
        <f t="shared" si="63"/>
        <v>5688</v>
      </c>
      <c r="AJ28" s="21">
        <f t="shared" si="63"/>
        <v>5688</v>
      </c>
      <c r="AK28" s="7" t="s">
        <v>129</v>
      </c>
      <c r="AL28" s="10">
        <v>0</v>
      </c>
      <c r="AM28" s="21"/>
      <c r="AN28" s="39">
        <f>AN26*AM27</f>
        <v>5688</v>
      </c>
      <c r="AO28" s="39">
        <f>AO26*AM27</f>
        <v>5688</v>
      </c>
      <c r="AP28" s="7" t="s">
        <v>129</v>
      </c>
      <c r="AQ28" s="10">
        <v>0</v>
      </c>
      <c r="AR28" s="21"/>
      <c r="AS28" s="21">
        <f aca="true" t="shared" si="64" ref="AS28:AX28">AS26*237</f>
        <v>5688</v>
      </c>
      <c r="AT28" s="21">
        <f t="shared" si="64"/>
        <v>5688</v>
      </c>
      <c r="AU28" s="21">
        <f t="shared" si="64"/>
        <v>5688</v>
      </c>
      <c r="AV28" s="21">
        <f t="shared" si="64"/>
        <v>5688</v>
      </c>
      <c r="AW28" s="21">
        <f t="shared" si="64"/>
        <v>5688</v>
      </c>
      <c r="AX28" s="21">
        <f t="shared" si="64"/>
        <v>5688</v>
      </c>
      <c r="AY28" s="7" t="s">
        <v>129</v>
      </c>
      <c r="AZ28" s="10">
        <v>0</v>
      </c>
      <c r="BA28" s="21"/>
      <c r="BB28" s="21">
        <f aca="true" t="shared" si="65" ref="BB28:BZ28">BB26*237</f>
        <v>5688</v>
      </c>
      <c r="BC28" s="21">
        <f t="shared" si="65"/>
        <v>5688</v>
      </c>
      <c r="BD28" s="21">
        <f t="shared" si="65"/>
        <v>5688</v>
      </c>
      <c r="BE28" s="21">
        <f t="shared" si="65"/>
        <v>5688</v>
      </c>
      <c r="BF28" s="21">
        <f t="shared" si="65"/>
        <v>5688</v>
      </c>
      <c r="BG28" s="21">
        <f t="shared" si="65"/>
        <v>5688</v>
      </c>
      <c r="BH28" s="21">
        <f t="shared" si="65"/>
        <v>5688</v>
      </c>
      <c r="BI28" s="21">
        <f t="shared" si="65"/>
        <v>5688</v>
      </c>
      <c r="BJ28" s="21">
        <f t="shared" si="65"/>
        <v>5688</v>
      </c>
      <c r="BK28" s="21">
        <f t="shared" si="65"/>
        <v>5688</v>
      </c>
      <c r="BL28" s="21">
        <f t="shared" si="65"/>
        <v>5688</v>
      </c>
      <c r="BM28" s="21">
        <f t="shared" si="65"/>
        <v>5688</v>
      </c>
      <c r="BN28" s="21">
        <f t="shared" si="65"/>
        <v>5688</v>
      </c>
      <c r="BO28" s="21">
        <f t="shared" si="65"/>
        <v>5688</v>
      </c>
      <c r="BP28" s="21">
        <f t="shared" si="65"/>
        <v>5688</v>
      </c>
      <c r="BQ28" s="21">
        <f t="shared" si="65"/>
        <v>5688</v>
      </c>
      <c r="BR28" s="21">
        <f t="shared" si="65"/>
        <v>5688</v>
      </c>
      <c r="BS28" s="21">
        <f t="shared" si="65"/>
        <v>5688</v>
      </c>
      <c r="BT28" s="21">
        <f t="shared" si="65"/>
        <v>5688</v>
      </c>
      <c r="BU28" s="21">
        <f t="shared" si="65"/>
        <v>5688</v>
      </c>
      <c r="BV28" s="21">
        <f t="shared" si="65"/>
        <v>5688</v>
      </c>
      <c r="BW28" s="21">
        <f t="shared" si="65"/>
        <v>5688</v>
      </c>
      <c r="BX28" s="21">
        <f t="shared" si="65"/>
        <v>5688</v>
      </c>
      <c r="BY28" s="21">
        <f t="shared" si="65"/>
        <v>5688</v>
      </c>
      <c r="BZ28" s="21">
        <f t="shared" si="65"/>
        <v>5688</v>
      </c>
      <c r="CA28" s="7" t="s">
        <v>129</v>
      </c>
      <c r="CB28" s="21"/>
      <c r="CC28" s="21">
        <f aca="true" t="shared" si="66" ref="CC28:CL28">CC26*237</f>
        <v>5688</v>
      </c>
      <c r="CD28" s="21">
        <f t="shared" si="66"/>
        <v>5688</v>
      </c>
      <c r="CE28" s="21">
        <f t="shared" si="66"/>
        <v>5688</v>
      </c>
      <c r="CF28" s="21">
        <f t="shared" si="66"/>
        <v>5688</v>
      </c>
      <c r="CG28" s="21">
        <f t="shared" si="66"/>
        <v>5688</v>
      </c>
      <c r="CH28" s="21">
        <f t="shared" si="66"/>
        <v>5688</v>
      </c>
      <c r="CI28" s="21">
        <f t="shared" si="66"/>
        <v>5688</v>
      </c>
      <c r="CJ28" s="21">
        <f t="shared" si="66"/>
        <v>5688</v>
      </c>
      <c r="CK28" s="21">
        <f t="shared" si="66"/>
        <v>5688</v>
      </c>
      <c r="CL28" s="21">
        <f t="shared" si="66"/>
        <v>5688</v>
      </c>
      <c r="CM28" s="7" t="s">
        <v>129</v>
      </c>
      <c r="CN28" s="21"/>
      <c r="CO28" s="21">
        <f>CO26*CN27</f>
        <v>74200</v>
      </c>
      <c r="CP28" s="21">
        <f>CP26*CN27</f>
        <v>74200</v>
      </c>
      <c r="CQ28" s="21">
        <f>CQ26*CN27</f>
        <v>68900</v>
      </c>
      <c r="CR28" s="21">
        <f>CR26*CN27</f>
        <v>74200</v>
      </c>
      <c r="CS28" s="21">
        <f>CS26*CN27</f>
        <v>63600</v>
      </c>
      <c r="CT28" s="7" t="s">
        <v>129</v>
      </c>
      <c r="CU28" s="21"/>
      <c r="CV28" s="21"/>
      <c r="CW28" s="21">
        <f>CW26*237</f>
        <v>5688</v>
      </c>
      <c r="CX28" s="21">
        <f>CX26*237</f>
        <v>5688</v>
      </c>
      <c r="CY28" s="21">
        <f aca="true" t="shared" si="67" ref="CY28:DR28">CY26*237</f>
        <v>5688</v>
      </c>
      <c r="CZ28" s="21">
        <f t="shared" si="67"/>
        <v>5688</v>
      </c>
      <c r="DA28" s="21">
        <f t="shared" si="67"/>
        <v>5688</v>
      </c>
      <c r="DB28" s="21">
        <f t="shared" si="67"/>
        <v>5688</v>
      </c>
      <c r="DC28" s="21">
        <f t="shared" si="67"/>
        <v>5688</v>
      </c>
      <c r="DD28" s="21">
        <f t="shared" si="67"/>
        <v>5688</v>
      </c>
      <c r="DE28" s="21">
        <f t="shared" si="67"/>
        <v>5688</v>
      </c>
      <c r="DF28" s="21">
        <f t="shared" si="67"/>
        <v>5688</v>
      </c>
      <c r="DG28" s="21">
        <f t="shared" si="67"/>
        <v>5688</v>
      </c>
      <c r="DH28" s="21">
        <f t="shared" si="67"/>
        <v>5688</v>
      </c>
      <c r="DI28" s="21">
        <f t="shared" si="67"/>
        <v>5688</v>
      </c>
      <c r="DJ28" s="21">
        <f t="shared" si="67"/>
        <v>5688</v>
      </c>
      <c r="DK28" s="21">
        <f t="shared" si="67"/>
        <v>5688</v>
      </c>
      <c r="DL28" s="21">
        <f t="shared" si="67"/>
        <v>5688</v>
      </c>
      <c r="DM28" s="21">
        <f t="shared" si="67"/>
        <v>5688</v>
      </c>
      <c r="DN28" s="21">
        <f t="shared" si="67"/>
        <v>5688</v>
      </c>
      <c r="DO28" s="21">
        <f t="shared" si="67"/>
        <v>5688</v>
      </c>
      <c r="DP28" s="21">
        <f t="shared" si="67"/>
        <v>5688</v>
      </c>
      <c r="DQ28" s="21">
        <f t="shared" si="67"/>
        <v>5688</v>
      </c>
      <c r="DR28" s="21">
        <f t="shared" si="67"/>
        <v>5688</v>
      </c>
      <c r="DS28" s="7" t="s">
        <v>129</v>
      </c>
      <c r="DT28" s="21"/>
      <c r="DU28" s="21"/>
      <c r="DV28" s="21">
        <f>DV26*237</f>
        <v>5688</v>
      </c>
      <c r="DW28" s="7" t="s">
        <v>129</v>
      </c>
      <c r="DX28" s="21"/>
      <c r="DY28" s="21">
        <f>DY26*237</f>
        <v>5688</v>
      </c>
      <c r="DZ28" s="7" t="s">
        <v>129</v>
      </c>
      <c r="EA28" s="19">
        <v>0</v>
      </c>
      <c r="EB28" s="21"/>
      <c r="EC28" s="21">
        <f>EC26*237</f>
        <v>5688</v>
      </c>
      <c r="ED28" s="7" t="s">
        <v>129</v>
      </c>
      <c r="EE28" s="19"/>
      <c r="EF28" s="21"/>
      <c r="EG28" s="21">
        <f>EG26*237</f>
        <v>5688</v>
      </c>
      <c r="EH28" s="7" t="s">
        <v>129</v>
      </c>
      <c r="EI28" s="19"/>
      <c r="EJ28" s="21"/>
      <c r="EK28" s="21">
        <f>EK26*237</f>
        <v>5688</v>
      </c>
      <c r="EL28" s="7" t="s">
        <v>129</v>
      </c>
      <c r="EM28" s="21"/>
      <c r="EN28" s="21">
        <f aca="true" t="shared" si="68" ref="EN28:EX28">EN26*237</f>
        <v>5688</v>
      </c>
      <c r="EO28" s="21">
        <f t="shared" si="68"/>
        <v>5688</v>
      </c>
      <c r="EP28" s="21">
        <f t="shared" si="68"/>
        <v>5688</v>
      </c>
      <c r="EQ28" s="21">
        <f t="shared" si="68"/>
        <v>5688</v>
      </c>
      <c r="ER28" s="21">
        <f t="shared" si="68"/>
        <v>5688</v>
      </c>
      <c r="ES28" s="21">
        <f t="shared" si="68"/>
        <v>8058</v>
      </c>
      <c r="ET28" s="21">
        <f t="shared" si="68"/>
        <v>5688</v>
      </c>
      <c r="EU28" s="21">
        <f t="shared" si="68"/>
        <v>5688</v>
      </c>
      <c r="EV28" s="21">
        <f t="shared" si="68"/>
        <v>5688</v>
      </c>
      <c r="EW28" s="21">
        <f t="shared" si="68"/>
        <v>5688</v>
      </c>
      <c r="EX28" s="21">
        <f t="shared" si="68"/>
        <v>5688</v>
      </c>
      <c r="EY28" s="7" t="s">
        <v>129</v>
      </c>
      <c r="EZ28" s="21"/>
      <c r="FA28" s="21">
        <f aca="true" t="shared" si="69" ref="FA28:FI28">FA26*237</f>
        <v>5688</v>
      </c>
      <c r="FB28" s="21">
        <f t="shared" si="69"/>
        <v>6636</v>
      </c>
      <c r="FC28" s="21">
        <f t="shared" si="69"/>
        <v>5688</v>
      </c>
      <c r="FD28" s="21">
        <f t="shared" si="69"/>
        <v>6636</v>
      </c>
      <c r="FE28" s="21">
        <f t="shared" si="69"/>
        <v>5688</v>
      </c>
      <c r="FF28" s="21">
        <f t="shared" si="69"/>
        <v>5688</v>
      </c>
      <c r="FG28" s="21">
        <f t="shared" si="69"/>
        <v>5688</v>
      </c>
      <c r="FH28" s="21">
        <f t="shared" si="69"/>
        <v>5688</v>
      </c>
      <c r="FI28" s="21">
        <f t="shared" si="69"/>
        <v>5688</v>
      </c>
    </row>
    <row r="29" spans="1:165" ht="12.75">
      <c r="A29" s="61"/>
      <c r="B29" s="62"/>
      <c r="C29" s="62"/>
      <c r="D29" s="62"/>
      <c r="E29" s="62"/>
      <c r="F29" s="63"/>
      <c r="G29" s="7" t="s">
        <v>130</v>
      </c>
      <c r="H29" s="10">
        <v>0</v>
      </c>
      <c r="I29" s="3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7" t="s">
        <v>130</v>
      </c>
      <c r="AL29" s="10">
        <v>0</v>
      </c>
      <c r="AM29" s="38"/>
      <c r="AN29" s="39"/>
      <c r="AO29" s="39"/>
      <c r="AP29" s="7" t="s">
        <v>130</v>
      </c>
      <c r="AQ29" s="10">
        <v>0</v>
      </c>
      <c r="AR29" s="38"/>
      <c r="AS29" s="18"/>
      <c r="AT29" s="18"/>
      <c r="AU29" s="18"/>
      <c r="AV29" s="18"/>
      <c r="AW29" s="18"/>
      <c r="AX29" s="18"/>
      <c r="AY29" s="7" t="s">
        <v>130</v>
      </c>
      <c r="AZ29" s="10">
        <v>0</v>
      </c>
      <c r="BA29" s="3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7" t="s">
        <v>130</v>
      </c>
      <c r="CB29" s="3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7" t="s">
        <v>130</v>
      </c>
      <c r="CN29" s="38"/>
      <c r="CO29" s="18"/>
      <c r="CP29" s="18"/>
      <c r="CQ29" s="18"/>
      <c r="CR29" s="18"/>
      <c r="CS29" s="18"/>
      <c r="CT29" s="7" t="s">
        <v>130</v>
      </c>
      <c r="CU29" s="38"/>
      <c r="CV29" s="3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7" t="s">
        <v>130</v>
      </c>
      <c r="DT29" s="38"/>
      <c r="DU29" s="38"/>
      <c r="DV29" s="18"/>
      <c r="DW29" s="7" t="s">
        <v>130</v>
      </c>
      <c r="DX29" s="38"/>
      <c r="DY29" s="18"/>
      <c r="DZ29" s="7" t="s">
        <v>130</v>
      </c>
      <c r="EA29" s="19">
        <v>0</v>
      </c>
      <c r="EB29" s="38"/>
      <c r="EC29" s="18"/>
      <c r="ED29" s="7" t="s">
        <v>130</v>
      </c>
      <c r="EE29" s="19"/>
      <c r="EF29" s="38"/>
      <c r="EG29" s="18"/>
      <c r="EH29" s="7" t="s">
        <v>130</v>
      </c>
      <c r="EI29" s="19"/>
      <c r="EJ29" s="38"/>
      <c r="EK29" s="18"/>
      <c r="EL29" s="7" t="s">
        <v>130</v>
      </c>
      <c r="EM29" s="3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7" t="s">
        <v>130</v>
      </c>
      <c r="EZ29" s="38"/>
      <c r="FA29" s="18"/>
      <c r="FB29" s="18"/>
      <c r="FC29" s="18"/>
      <c r="FD29" s="18"/>
      <c r="FE29" s="18"/>
      <c r="FF29" s="18"/>
      <c r="FG29" s="18"/>
      <c r="FH29" s="18"/>
      <c r="FI29" s="18"/>
    </row>
    <row r="30" spans="1:165" ht="13.5" customHeight="1">
      <c r="A30" s="55" t="s">
        <v>137</v>
      </c>
      <c r="B30" s="56"/>
      <c r="C30" s="56"/>
      <c r="D30" s="56"/>
      <c r="E30" s="56"/>
      <c r="F30" s="57"/>
      <c r="G30" s="7" t="s">
        <v>133</v>
      </c>
      <c r="H30" s="10">
        <v>0</v>
      </c>
      <c r="I30" s="21"/>
      <c r="J30" s="21">
        <v>4</v>
      </c>
      <c r="K30" s="21">
        <v>4</v>
      </c>
      <c r="L30" s="21">
        <v>4</v>
      </c>
      <c r="M30" s="21">
        <v>4</v>
      </c>
      <c r="N30" s="21">
        <v>4</v>
      </c>
      <c r="O30" s="21">
        <v>4</v>
      </c>
      <c r="P30" s="21">
        <v>4</v>
      </c>
      <c r="Q30" s="21">
        <v>4</v>
      </c>
      <c r="R30" s="21">
        <v>4</v>
      </c>
      <c r="S30" s="21">
        <v>4</v>
      </c>
      <c r="T30" s="21">
        <v>4</v>
      </c>
      <c r="U30" s="21">
        <v>4</v>
      </c>
      <c r="V30" s="21">
        <v>4</v>
      </c>
      <c r="W30" s="21">
        <v>4</v>
      </c>
      <c r="X30" s="21">
        <v>4</v>
      </c>
      <c r="Y30" s="21">
        <v>4</v>
      </c>
      <c r="Z30" s="21">
        <v>4</v>
      </c>
      <c r="AA30" s="21">
        <v>4</v>
      </c>
      <c r="AB30" s="21">
        <v>4</v>
      </c>
      <c r="AC30" s="21">
        <v>4</v>
      </c>
      <c r="AD30" s="21">
        <v>4</v>
      </c>
      <c r="AE30" s="21">
        <v>4</v>
      </c>
      <c r="AF30" s="21">
        <v>4</v>
      </c>
      <c r="AG30" s="21">
        <v>4</v>
      </c>
      <c r="AH30" s="21">
        <v>4</v>
      </c>
      <c r="AI30" s="21">
        <v>4</v>
      </c>
      <c r="AJ30" s="21">
        <v>4</v>
      </c>
      <c r="AK30" s="7" t="s">
        <v>133</v>
      </c>
      <c r="AL30" s="10">
        <v>0</v>
      </c>
      <c r="AM30" s="21"/>
      <c r="AN30" s="21">
        <v>4</v>
      </c>
      <c r="AO30" s="21">
        <v>4</v>
      </c>
      <c r="AP30" s="7" t="s">
        <v>133</v>
      </c>
      <c r="AQ30" s="10">
        <v>0</v>
      </c>
      <c r="AR30" s="21"/>
      <c r="AS30" s="21">
        <v>4</v>
      </c>
      <c r="AT30" s="21">
        <v>4</v>
      </c>
      <c r="AU30" s="21">
        <v>4</v>
      </c>
      <c r="AV30" s="21">
        <v>4</v>
      </c>
      <c r="AW30" s="21">
        <v>4</v>
      </c>
      <c r="AX30" s="21">
        <v>4</v>
      </c>
      <c r="AY30" s="7" t="s">
        <v>133</v>
      </c>
      <c r="AZ30" s="10">
        <v>0</v>
      </c>
      <c r="BA30" s="21"/>
      <c r="BB30" s="21">
        <v>4</v>
      </c>
      <c r="BC30" s="21">
        <v>4</v>
      </c>
      <c r="BD30" s="21">
        <v>4</v>
      </c>
      <c r="BE30" s="21">
        <v>4</v>
      </c>
      <c r="BF30" s="21">
        <v>4</v>
      </c>
      <c r="BG30" s="21">
        <v>4</v>
      </c>
      <c r="BH30" s="21">
        <v>4</v>
      </c>
      <c r="BI30" s="21">
        <v>4</v>
      </c>
      <c r="BJ30" s="21">
        <v>4</v>
      </c>
      <c r="BK30" s="21">
        <v>4</v>
      </c>
      <c r="BL30" s="21">
        <v>4</v>
      </c>
      <c r="BM30" s="21">
        <v>4</v>
      </c>
      <c r="BN30" s="21">
        <v>4</v>
      </c>
      <c r="BO30" s="21">
        <v>4</v>
      </c>
      <c r="BP30" s="21">
        <v>4</v>
      </c>
      <c r="BQ30" s="21">
        <v>4</v>
      </c>
      <c r="BR30" s="21">
        <v>4</v>
      </c>
      <c r="BS30" s="21">
        <v>4</v>
      </c>
      <c r="BT30" s="21">
        <v>4</v>
      </c>
      <c r="BU30" s="21">
        <v>4</v>
      </c>
      <c r="BV30" s="21">
        <v>4</v>
      </c>
      <c r="BW30" s="21">
        <v>4</v>
      </c>
      <c r="BX30" s="21">
        <v>4</v>
      </c>
      <c r="BY30" s="21">
        <v>4</v>
      </c>
      <c r="BZ30" s="21">
        <v>4</v>
      </c>
      <c r="CA30" s="7" t="s">
        <v>133</v>
      </c>
      <c r="CB30" s="21"/>
      <c r="CC30" s="21">
        <v>4</v>
      </c>
      <c r="CD30" s="21">
        <v>4</v>
      </c>
      <c r="CE30" s="21">
        <v>4</v>
      </c>
      <c r="CF30" s="21">
        <v>4</v>
      </c>
      <c r="CG30" s="21">
        <v>4</v>
      </c>
      <c r="CH30" s="21">
        <v>4</v>
      </c>
      <c r="CI30" s="21">
        <v>4</v>
      </c>
      <c r="CJ30" s="21">
        <v>4</v>
      </c>
      <c r="CK30" s="21">
        <v>4</v>
      </c>
      <c r="CL30" s="21">
        <v>4</v>
      </c>
      <c r="CM30" s="7" t="s">
        <v>133</v>
      </c>
      <c r="CN30" s="21"/>
      <c r="CO30" s="21">
        <v>14</v>
      </c>
      <c r="CP30" s="21">
        <v>14</v>
      </c>
      <c r="CQ30" s="21">
        <v>24</v>
      </c>
      <c r="CR30" s="21">
        <v>14</v>
      </c>
      <c r="CS30" s="21">
        <v>10</v>
      </c>
      <c r="CT30" s="7" t="s">
        <v>133</v>
      </c>
      <c r="CU30" s="21"/>
      <c r="CV30" s="21"/>
      <c r="CW30" s="21">
        <v>4</v>
      </c>
      <c r="CX30" s="21">
        <v>4</v>
      </c>
      <c r="CY30" s="21">
        <v>4</v>
      </c>
      <c r="CZ30" s="21">
        <v>4</v>
      </c>
      <c r="DA30" s="21">
        <v>4</v>
      </c>
      <c r="DB30" s="21">
        <v>4</v>
      </c>
      <c r="DC30" s="21">
        <v>6</v>
      </c>
      <c r="DD30" s="21">
        <v>4</v>
      </c>
      <c r="DE30" s="21">
        <v>4</v>
      </c>
      <c r="DF30" s="21">
        <v>4</v>
      </c>
      <c r="DG30" s="21">
        <v>4</v>
      </c>
      <c r="DH30" s="21">
        <v>4</v>
      </c>
      <c r="DI30" s="21">
        <v>4</v>
      </c>
      <c r="DJ30" s="21">
        <v>8</v>
      </c>
      <c r="DK30" s="21">
        <v>4</v>
      </c>
      <c r="DL30" s="21">
        <v>4</v>
      </c>
      <c r="DM30" s="21">
        <v>4</v>
      </c>
      <c r="DN30" s="21">
        <v>4</v>
      </c>
      <c r="DO30" s="21">
        <v>4</v>
      </c>
      <c r="DP30" s="21">
        <v>4</v>
      </c>
      <c r="DQ30" s="21">
        <v>4</v>
      </c>
      <c r="DR30" s="21">
        <v>4</v>
      </c>
      <c r="DS30" s="7" t="s">
        <v>133</v>
      </c>
      <c r="DT30" s="21"/>
      <c r="DU30" s="21"/>
      <c r="DV30" s="21">
        <v>4</v>
      </c>
      <c r="DW30" s="7" t="s">
        <v>133</v>
      </c>
      <c r="DX30" s="21"/>
      <c r="DY30" s="21">
        <v>4</v>
      </c>
      <c r="DZ30" s="7" t="s">
        <v>133</v>
      </c>
      <c r="EA30" s="19">
        <v>0</v>
      </c>
      <c r="EB30" s="21"/>
      <c r="EC30" s="21">
        <v>4</v>
      </c>
      <c r="ED30" s="7" t="s">
        <v>133</v>
      </c>
      <c r="EE30" s="19"/>
      <c r="EF30" s="21"/>
      <c r="EG30" s="21">
        <v>4</v>
      </c>
      <c r="EH30" s="7" t="s">
        <v>133</v>
      </c>
      <c r="EI30" s="19"/>
      <c r="EJ30" s="21"/>
      <c r="EK30" s="21">
        <v>4</v>
      </c>
      <c r="EL30" s="7" t="s">
        <v>133</v>
      </c>
      <c r="EM30" s="21"/>
      <c r="EN30" s="21">
        <v>4</v>
      </c>
      <c r="EO30" s="21">
        <v>4</v>
      </c>
      <c r="EP30" s="21">
        <v>4</v>
      </c>
      <c r="EQ30" s="21">
        <v>4</v>
      </c>
      <c r="ER30" s="21">
        <v>4</v>
      </c>
      <c r="ES30" s="21">
        <v>8</v>
      </c>
      <c r="ET30" s="21">
        <v>4</v>
      </c>
      <c r="EU30" s="21">
        <v>4</v>
      </c>
      <c r="EV30" s="21">
        <v>4</v>
      </c>
      <c r="EW30" s="21">
        <v>4</v>
      </c>
      <c r="EX30" s="21">
        <v>4</v>
      </c>
      <c r="EY30" s="7" t="s">
        <v>133</v>
      </c>
      <c r="EZ30" s="21"/>
      <c r="FA30" s="21">
        <v>4</v>
      </c>
      <c r="FB30" s="21">
        <v>4</v>
      </c>
      <c r="FC30" s="21">
        <v>4</v>
      </c>
      <c r="FD30" s="21">
        <v>4</v>
      </c>
      <c r="FE30" s="21">
        <v>4</v>
      </c>
      <c r="FF30" s="21">
        <v>4</v>
      </c>
      <c r="FG30" s="21">
        <v>4</v>
      </c>
      <c r="FH30" s="21">
        <v>4</v>
      </c>
      <c r="FI30" s="21">
        <v>4</v>
      </c>
    </row>
    <row r="31" spans="1:165" ht="14.25" customHeight="1">
      <c r="A31" s="58"/>
      <c r="B31" s="59"/>
      <c r="C31" s="59"/>
      <c r="D31" s="59"/>
      <c r="E31" s="59"/>
      <c r="F31" s="60"/>
      <c r="G31" s="7" t="s">
        <v>127</v>
      </c>
      <c r="H31" s="10">
        <v>0</v>
      </c>
      <c r="I31" s="21">
        <v>410.49</v>
      </c>
      <c r="J31" s="21">
        <f aca="true" t="shared" si="70" ref="J31:AJ31">J32/J60</f>
        <v>3.4023207625362617</v>
      </c>
      <c r="K31" s="21">
        <f t="shared" si="70"/>
        <v>2.7778040940619184</v>
      </c>
      <c r="L31" s="21">
        <f t="shared" si="70"/>
        <v>2.269467864547339</v>
      </c>
      <c r="M31" s="21">
        <f t="shared" si="70"/>
        <v>3.5594190331671363</v>
      </c>
      <c r="N31" s="21">
        <f t="shared" si="70"/>
        <v>3.8453395784543325</v>
      </c>
      <c r="O31" s="21">
        <f t="shared" si="70"/>
        <v>1.2042244224422443</v>
      </c>
      <c r="P31" s="21">
        <f t="shared" si="70"/>
        <v>2.8173644474948527</v>
      </c>
      <c r="Q31" s="21">
        <f t="shared" si="70"/>
        <v>2.8285271317829457</v>
      </c>
      <c r="R31" s="21">
        <f t="shared" si="70"/>
        <v>2.973487866714958</v>
      </c>
      <c r="S31" s="21">
        <f t="shared" si="70"/>
        <v>2.9092133238837707</v>
      </c>
      <c r="T31" s="21">
        <f t="shared" si="70"/>
        <v>2.7216310293386377</v>
      </c>
      <c r="U31" s="21">
        <f t="shared" si="70"/>
        <v>4.745549132947977</v>
      </c>
      <c r="V31" s="21">
        <f t="shared" si="70"/>
        <v>2.0296168108776267</v>
      </c>
      <c r="W31" s="21">
        <f t="shared" si="70"/>
        <v>3.905708848715509</v>
      </c>
      <c r="X31" s="21">
        <f t="shared" si="70"/>
        <v>1.8530188466313058</v>
      </c>
      <c r="Y31" s="21">
        <f t="shared" si="70"/>
        <v>2.6317679115242827</v>
      </c>
      <c r="Z31" s="21">
        <f t="shared" si="70"/>
        <v>2.630924531325108</v>
      </c>
      <c r="AA31" s="21">
        <f t="shared" si="70"/>
        <v>2.831453698913606</v>
      </c>
      <c r="AB31" s="21">
        <f t="shared" si="70"/>
        <v>3.5318563131856315</v>
      </c>
      <c r="AC31" s="21">
        <f t="shared" si="70"/>
        <v>2.5939336492890996</v>
      </c>
      <c r="AD31" s="21">
        <f t="shared" si="70"/>
        <v>3.139502868068834</v>
      </c>
      <c r="AE31" s="21">
        <f t="shared" si="70"/>
        <v>2.254510503913223</v>
      </c>
      <c r="AF31" s="21">
        <f t="shared" si="70"/>
        <v>3.333252131546894</v>
      </c>
      <c r="AG31" s="21">
        <f t="shared" si="70"/>
        <v>2.9164476021314387</v>
      </c>
      <c r="AH31" s="21">
        <f t="shared" si="70"/>
        <v>3.8291977611940298</v>
      </c>
      <c r="AI31" s="21">
        <f t="shared" si="70"/>
        <v>3.589768255356362</v>
      </c>
      <c r="AJ31" s="21">
        <f t="shared" si="70"/>
        <v>3.2520499108734406</v>
      </c>
      <c r="AK31" s="7" t="s">
        <v>127</v>
      </c>
      <c r="AL31" s="10">
        <v>0</v>
      </c>
      <c r="AM31" s="21">
        <v>410.49</v>
      </c>
      <c r="AN31" s="39">
        <f>AN32/AN60</f>
        <v>3.1814764580507653</v>
      </c>
      <c r="AO31" s="39">
        <f>AO32/AO60</f>
        <v>3.5710308829926056</v>
      </c>
      <c r="AP31" s="7" t="s">
        <v>127</v>
      </c>
      <c r="AQ31" s="10">
        <v>0</v>
      </c>
      <c r="AR31" s="21">
        <v>410.49</v>
      </c>
      <c r="AS31" s="21">
        <f aca="true" t="shared" si="71" ref="AS31:AX31">AS32/AS60</f>
        <v>3.60157929370476</v>
      </c>
      <c r="AT31" s="21">
        <f t="shared" si="71"/>
        <v>3.6134683098591553</v>
      </c>
      <c r="AU31" s="21">
        <f t="shared" si="71"/>
        <v>3.5250322026620866</v>
      </c>
      <c r="AV31" s="21">
        <f t="shared" si="71"/>
        <v>3.4721082681327977</v>
      </c>
      <c r="AW31" s="21">
        <f t="shared" si="71"/>
        <v>3.5881993006993005</v>
      </c>
      <c r="AX31" s="21">
        <f t="shared" si="71"/>
        <v>3.5478824546240277</v>
      </c>
      <c r="AY31" s="7" t="s">
        <v>127</v>
      </c>
      <c r="AZ31" s="10">
        <v>0</v>
      </c>
      <c r="BA31" s="21">
        <v>410.49</v>
      </c>
      <c r="BB31" s="21">
        <f aca="true" t="shared" si="72" ref="BB31:BZ31">BB32/BB60</f>
        <v>3.60157929370476</v>
      </c>
      <c r="BC31" s="21">
        <f t="shared" si="72"/>
        <v>3.5532568708071843</v>
      </c>
      <c r="BD31" s="21">
        <f t="shared" si="72"/>
        <v>3.5242755956213783</v>
      </c>
      <c r="BE31" s="21">
        <f t="shared" si="72"/>
        <v>3.1747099767981437</v>
      </c>
      <c r="BF31" s="21">
        <f t="shared" si="72"/>
        <v>3.125756710451171</v>
      </c>
      <c r="BG31" s="21">
        <f t="shared" si="72"/>
        <v>2.912825971261309</v>
      </c>
      <c r="BH31" s="21">
        <f t="shared" si="72"/>
        <v>3.4086776001660786</v>
      </c>
      <c r="BI31" s="21">
        <f t="shared" si="72"/>
        <v>1.8728869624729096</v>
      </c>
      <c r="BJ31" s="21">
        <f t="shared" si="72"/>
        <v>3.456757894736842</v>
      </c>
      <c r="BK31" s="21">
        <f t="shared" si="72"/>
        <v>2.2824020016680566</v>
      </c>
      <c r="BL31" s="21">
        <f t="shared" si="72"/>
        <v>3.60157929370476</v>
      </c>
      <c r="BM31" s="21">
        <f t="shared" si="72"/>
        <v>3.381997940267765</v>
      </c>
      <c r="BN31" s="21">
        <f t="shared" si="72"/>
        <v>2.8511199861086998</v>
      </c>
      <c r="BO31" s="21">
        <f t="shared" si="72"/>
        <v>3.828304966192586</v>
      </c>
      <c r="BP31" s="21">
        <f t="shared" si="72"/>
        <v>2.256369382987495</v>
      </c>
      <c r="BQ31" s="21">
        <f t="shared" si="72"/>
        <v>3.9140882002383792</v>
      </c>
      <c r="BR31" s="21">
        <f t="shared" si="72"/>
        <v>3.6390957446808514</v>
      </c>
      <c r="BS31" s="21">
        <f t="shared" si="72"/>
        <v>3.121003611480707</v>
      </c>
      <c r="BT31" s="21">
        <f t="shared" si="72"/>
        <v>1.6850985221674877</v>
      </c>
      <c r="BU31" s="21">
        <f t="shared" si="72"/>
        <v>2.889248636283653</v>
      </c>
      <c r="BV31" s="21">
        <f t="shared" si="72"/>
        <v>2.4732037957523727</v>
      </c>
      <c r="BW31" s="21">
        <f t="shared" si="72"/>
        <v>2.7443757312385095</v>
      </c>
      <c r="BX31" s="21">
        <f t="shared" si="72"/>
        <v>3.0898757997741817</v>
      </c>
      <c r="BY31" s="21">
        <f t="shared" si="72"/>
        <v>2.0422388059701495</v>
      </c>
      <c r="BZ31" s="21">
        <f t="shared" si="72"/>
        <v>3.8936684847047665</v>
      </c>
      <c r="CA31" s="7" t="s">
        <v>127</v>
      </c>
      <c r="CB31" s="21">
        <v>410.49</v>
      </c>
      <c r="CC31" s="21">
        <f aca="true" t="shared" si="73" ref="CC31:CL31">CC32/CC60</f>
        <v>3.5182344118277267</v>
      </c>
      <c r="CD31" s="21">
        <f t="shared" si="73"/>
        <v>3.1790125847047435</v>
      </c>
      <c r="CE31" s="21">
        <f t="shared" si="73"/>
        <v>3.17655252466628</v>
      </c>
      <c r="CF31" s="21">
        <f t="shared" si="73"/>
        <v>3.1969626168224297</v>
      </c>
      <c r="CG31" s="21">
        <f t="shared" si="73"/>
        <v>3.475047619047619</v>
      </c>
      <c r="CH31" s="21">
        <f t="shared" si="73"/>
        <v>3.4429859509331098</v>
      </c>
      <c r="CI31" s="21">
        <f t="shared" si="73"/>
        <v>3.4023207625362617</v>
      </c>
      <c r="CJ31" s="21">
        <f t="shared" si="73"/>
        <v>3.4250312891113897</v>
      </c>
      <c r="CK31" s="21">
        <f t="shared" si="73"/>
        <v>3.549416342412451</v>
      </c>
      <c r="CL31" s="21">
        <f t="shared" si="73"/>
        <v>3.5486492327642103</v>
      </c>
      <c r="CM31" s="7" t="s">
        <v>127</v>
      </c>
      <c r="CN31" s="21">
        <v>410.49</v>
      </c>
      <c r="CO31" s="21">
        <f>CO32/CO60</f>
        <v>1.5386094080479775</v>
      </c>
      <c r="CP31" s="21">
        <f>CP32/CP60</f>
        <v>1.5192079940784604</v>
      </c>
      <c r="CQ31" s="21">
        <f>CQ32/CQ60</f>
        <v>3.486484764837032</v>
      </c>
      <c r="CR31" s="21">
        <f>CR32/CR60</f>
        <v>1.587135794968102</v>
      </c>
      <c r="CS31" s="21">
        <f>CS32/CS60</f>
        <v>3.72698383875068</v>
      </c>
      <c r="CT31" s="7" t="s">
        <v>127</v>
      </c>
      <c r="CU31" s="21">
        <v>410.49</v>
      </c>
      <c r="CV31" s="21">
        <v>410.49</v>
      </c>
      <c r="CW31" s="21">
        <f aca="true" t="shared" si="74" ref="CW31:DR31">CW32/CW60</f>
        <v>2.9462766911896647</v>
      </c>
      <c r="CX31" s="21">
        <f t="shared" si="74"/>
        <v>3.4684410646387835</v>
      </c>
      <c r="CY31" s="21">
        <f t="shared" si="74"/>
        <v>3.368123076923077</v>
      </c>
      <c r="CZ31" s="21">
        <f t="shared" si="74"/>
        <v>3.42146280475099</v>
      </c>
      <c r="DA31" s="21">
        <f t="shared" si="74"/>
        <v>3.0199742505057934</v>
      </c>
      <c r="DB31" s="21">
        <f t="shared" si="74"/>
        <v>3.17655252466628</v>
      </c>
      <c r="DC31" s="21">
        <f t="shared" si="74"/>
        <v>4.1965241097290855</v>
      </c>
      <c r="DD31" s="21">
        <f t="shared" si="74"/>
        <v>3.7547678938943516</v>
      </c>
      <c r="DE31" s="21">
        <f t="shared" si="74"/>
        <v>2.8862014413780983</v>
      </c>
      <c r="DF31" s="21">
        <f t="shared" si="74"/>
        <v>3.8078849721706867</v>
      </c>
      <c r="DG31" s="21">
        <f t="shared" si="74"/>
        <v>3.5024744027303756</v>
      </c>
      <c r="DH31" s="21">
        <f t="shared" si="74"/>
        <v>3.250118764845606</v>
      </c>
      <c r="DI31" s="21">
        <f t="shared" si="74"/>
        <v>3.22458758837392</v>
      </c>
      <c r="DJ31" s="21">
        <f t="shared" si="74"/>
        <v>5.389660265878878</v>
      </c>
      <c r="DK31" s="21">
        <f t="shared" si="74"/>
        <v>2.9697232772653286</v>
      </c>
      <c r="DL31" s="21">
        <f t="shared" si="74"/>
        <v>3.258503671363366</v>
      </c>
      <c r="DM31" s="21">
        <f t="shared" si="74"/>
        <v>3.123972602739726</v>
      </c>
      <c r="DN31" s="21">
        <f t="shared" si="74"/>
        <v>3.2417769002961503</v>
      </c>
      <c r="DO31" s="21">
        <f t="shared" si="74"/>
        <v>3.297770636674031</v>
      </c>
      <c r="DP31" s="21">
        <f t="shared" si="74"/>
        <v>3.1820930232558142</v>
      </c>
      <c r="DQ31" s="21">
        <f t="shared" si="74"/>
        <v>3.1673611111111115</v>
      </c>
      <c r="DR31" s="21">
        <f t="shared" si="74"/>
        <v>2.9913645472763712</v>
      </c>
      <c r="DS31" s="7" t="s">
        <v>127</v>
      </c>
      <c r="DT31" s="21">
        <v>410.49</v>
      </c>
      <c r="DU31" s="21">
        <v>410.49</v>
      </c>
      <c r="DV31" s="21">
        <f>DV32/DV60</f>
        <v>4.740069284064665</v>
      </c>
      <c r="DW31" s="7" t="s">
        <v>127</v>
      </c>
      <c r="DX31" s="21">
        <v>410.49</v>
      </c>
      <c r="DY31" s="21">
        <f>DY32/DY60</f>
        <v>3.2572108708589567</v>
      </c>
      <c r="DZ31" s="7" t="s">
        <v>127</v>
      </c>
      <c r="EA31" s="19">
        <v>0</v>
      </c>
      <c r="EB31" s="21">
        <v>410.49</v>
      </c>
      <c r="EC31" s="21">
        <f>EC32/EC60</f>
        <v>3.351622780159216</v>
      </c>
      <c r="ED31" s="7" t="s">
        <v>127</v>
      </c>
      <c r="EE31" s="19"/>
      <c r="EF31" s="21">
        <v>410.49</v>
      </c>
      <c r="EG31" s="21">
        <f>EG32/EG60</f>
        <v>3.5463498920086396</v>
      </c>
      <c r="EH31" s="7" t="s">
        <v>127</v>
      </c>
      <c r="EI31" s="19"/>
      <c r="EJ31" s="21">
        <v>410.49</v>
      </c>
      <c r="EK31" s="21">
        <f>EK32/EK60</f>
        <v>3.948917748917749</v>
      </c>
      <c r="EL31" s="7" t="s">
        <v>127</v>
      </c>
      <c r="EM31" s="21">
        <v>410.49</v>
      </c>
      <c r="EN31" s="21">
        <f aca="true" t="shared" si="75" ref="EN31:EX31">EN32/EN60</f>
        <v>2.9061238938053098</v>
      </c>
      <c r="EO31" s="21">
        <f t="shared" si="75"/>
        <v>2.900476947535771</v>
      </c>
      <c r="EP31" s="21">
        <f t="shared" si="75"/>
        <v>4.303958060288336</v>
      </c>
      <c r="EQ31" s="21">
        <f t="shared" si="75"/>
        <v>3.685656565656566</v>
      </c>
      <c r="ER31" s="21">
        <f t="shared" si="75"/>
        <v>2.9611541929666365</v>
      </c>
      <c r="ES31" s="21">
        <f t="shared" si="75"/>
        <v>3.303410119706267</v>
      </c>
      <c r="ET31" s="21">
        <f t="shared" si="75"/>
        <v>3.6650892857142856</v>
      </c>
      <c r="EU31" s="21">
        <f t="shared" si="75"/>
        <v>3.134707903780069</v>
      </c>
      <c r="EV31" s="21">
        <f t="shared" si="75"/>
        <v>2.9056096266147584</v>
      </c>
      <c r="EW31" s="21">
        <f t="shared" si="75"/>
        <v>2.5861710505591433</v>
      </c>
      <c r="EX31" s="21">
        <f t="shared" si="75"/>
        <v>3.8123055491061066</v>
      </c>
      <c r="EY31" s="7" t="s">
        <v>127</v>
      </c>
      <c r="EZ31" s="21">
        <v>410.49</v>
      </c>
      <c r="FA31" s="21">
        <f aca="true" t="shared" si="76" ref="FA31:FI31">FA32/FA60</f>
        <v>3.0759835144248786</v>
      </c>
      <c r="FB31" s="21">
        <f t="shared" si="76"/>
        <v>2.90663834306957</v>
      </c>
      <c r="FC31" s="21">
        <f t="shared" si="76"/>
        <v>3.552488100389442</v>
      </c>
      <c r="FD31" s="21">
        <f t="shared" si="76"/>
        <v>2.7577426939872356</v>
      </c>
      <c r="FE31" s="21">
        <f t="shared" si="76"/>
        <v>3.465512874630646</v>
      </c>
      <c r="FF31" s="21">
        <f t="shared" si="76"/>
        <v>3.6142637023992954</v>
      </c>
      <c r="FG31" s="21">
        <f t="shared" si="76"/>
        <v>3.2373028391167193</v>
      </c>
      <c r="FH31" s="21">
        <f t="shared" si="76"/>
        <v>3.1180402582605393</v>
      </c>
      <c r="FI31" s="21">
        <f t="shared" si="76"/>
        <v>3.5092113699508443</v>
      </c>
    </row>
    <row r="32" spans="1:165" ht="12.75">
      <c r="A32" s="58"/>
      <c r="B32" s="59"/>
      <c r="C32" s="59"/>
      <c r="D32" s="59"/>
      <c r="E32" s="59"/>
      <c r="F32" s="60"/>
      <c r="G32" s="7" t="s">
        <v>129</v>
      </c>
      <c r="H32" s="10">
        <v>0</v>
      </c>
      <c r="I32" s="21"/>
      <c r="J32" s="21">
        <f>J30*I31</f>
        <v>1641.96</v>
      </c>
      <c r="K32" s="21">
        <f>K30*I31</f>
        <v>1641.96</v>
      </c>
      <c r="L32" s="21">
        <f aca="true" t="shared" si="77" ref="L32:AJ32">L30*410.49</f>
        <v>1641.96</v>
      </c>
      <c r="M32" s="21">
        <f t="shared" si="77"/>
        <v>1641.96</v>
      </c>
      <c r="N32" s="21">
        <f t="shared" si="77"/>
        <v>1641.96</v>
      </c>
      <c r="O32" s="21">
        <f t="shared" si="77"/>
        <v>1641.96</v>
      </c>
      <c r="P32" s="21">
        <f t="shared" si="77"/>
        <v>1641.96</v>
      </c>
      <c r="Q32" s="21">
        <f t="shared" si="77"/>
        <v>1641.96</v>
      </c>
      <c r="R32" s="21">
        <f t="shared" si="77"/>
        <v>1641.96</v>
      </c>
      <c r="S32" s="21">
        <f t="shared" si="77"/>
        <v>1641.96</v>
      </c>
      <c r="T32" s="21">
        <f t="shared" si="77"/>
        <v>1641.96</v>
      </c>
      <c r="U32" s="21">
        <f t="shared" si="77"/>
        <v>1641.96</v>
      </c>
      <c r="V32" s="21">
        <f t="shared" si="77"/>
        <v>1641.96</v>
      </c>
      <c r="W32" s="21">
        <f t="shared" si="77"/>
        <v>1641.96</v>
      </c>
      <c r="X32" s="21">
        <f t="shared" si="77"/>
        <v>1641.96</v>
      </c>
      <c r="Y32" s="21">
        <f t="shared" si="77"/>
        <v>1641.96</v>
      </c>
      <c r="Z32" s="21">
        <f t="shared" si="77"/>
        <v>1641.96</v>
      </c>
      <c r="AA32" s="21">
        <f t="shared" si="77"/>
        <v>1641.96</v>
      </c>
      <c r="AB32" s="21">
        <f t="shared" si="77"/>
        <v>1641.96</v>
      </c>
      <c r="AC32" s="21">
        <f t="shared" si="77"/>
        <v>1641.96</v>
      </c>
      <c r="AD32" s="21">
        <f t="shared" si="77"/>
        <v>1641.96</v>
      </c>
      <c r="AE32" s="21">
        <f t="shared" si="77"/>
        <v>1641.96</v>
      </c>
      <c r="AF32" s="21">
        <f t="shared" si="77"/>
        <v>1641.96</v>
      </c>
      <c r="AG32" s="21">
        <f t="shared" si="77"/>
        <v>1641.96</v>
      </c>
      <c r="AH32" s="21">
        <f t="shared" si="77"/>
        <v>1641.96</v>
      </c>
      <c r="AI32" s="21">
        <f t="shared" si="77"/>
        <v>1641.96</v>
      </c>
      <c r="AJ32" s="21">
        <f t="shared" si="77"/>
        <v>1641.96</v>
      </c>
      <c r="AK32" s="7" t="s">
        <v>129</v>
      </c>
      <c r="AL32" s="10">
        <v>0</v>
      </c>
      <c r="AM32" s="21"/>
      <c r="AN32" s="39">
        <f>AN30*AM31</f>
        <v>1641.96</v>
      </c>
      <c r="AO32" s="39">
        <f>AO30*AM31</f>
        <v>1641.96</v>
      </c>
      <c r="AP32" s="7" t="s">
        <v>129</v>
      </c>
      <c r="AQ32" s="10">
        <v>0</v>
      </c>
      <c r="AR32" s="21"/>
      <c r="AS32" s="21">
        <f aca="true" t="shared" si="78" ref="AS32:AX32">AS30*410.49</f>
        <v>1641.96</v>
      </c>
      <c r="AT32" s="21">
        <f t="shared" si="78"/>
        <v>1641.96</v>
      </c>
      <c r="AU32" s="21">
        <f t="shared" si="78"/>
        <v>1641.96</v>
      </c>
      <c r="AV32" s="21">
        <f t="shared" si="78"/>
        <v>1641.96</v>
      </c>
      <c r="AW32" s="21">
        <f t="shared" si="78"/>
        <v>1641.96</v>
      </c>
      <c r="AX32" s="21">
        <f t="shared" si="78"/>
        <v>1641.96</v>
      </c>
      <c r="AY32" s="7" t="s">
        <v>129</v>
      </c>
      <c r="AZ32" s="10">
        <v>0</v>
      </c>
      <c r="BA32" s="21"/>
      <c r="BB32" s="21">
        <f aca="true" t="shared" si="79" ref="BB32:BZ32">BB30*410.49</f>
        <v>1641.96</v>
      </c>
      <c r="BC32" s="21">
        <f t="shared" si="79"/>
        <v>1641.96</v>
      </c>
      <c r="BD32" s="21">
        <f t="shared" si="79"/>
        <v>1641.96</v>
      </c>
      <c r="BE32" s="21">
        <f t="shared" si="79"/>
        <v>1641.96</v>
      </c>
      <c r="BF32" s="21">
        <f t="shared" si="79"/>
        <v>1641.96</v>
      </c>
      <c r="BG32" s="21">
        <f t="shared" si="79"/>
        <v>1641.96</v>
      </c>
      <c r="BH32" s="21">
        <f t="shared" si="79"/>
        <v>1641.96</v>
      </c>
      <c r="BI32" s="21">
        <f t="shared" si="79"/>
        <v>1641.96</v>
      </c>
      <c r="BJ32" s="21">
        <f t="shared" si="79"/>
        <v>1641.96</v>
      </c>
      <c r="BK32" s="21">
        <f t="shared" si="79"/>
        <v>1641.96</v>
      </c>
      <c r="BL32" s="21">
        <f t="shared" si="79"/>
        <v>1641.96</v>
      </c>
      <c r="BM32" s="21">
        <f t="shared" si="79"/>
        <v>1641.96</v>
      </c>
      <c r="BN32" s="21">
        <f t="shared" si="79"/>
        <v>1641.96</v>
      </c>
      <c r="BO32" s="21">
        <f t="shared" si="79"/>
        <v>1641.96</v>
      </c>
      <c r="BP32" s="21">
        <f t="shared" si="79"/>
        <v>1641.96</v>
      </c>
      <c r="BQ32" s="21">
        <f t="shared" si="79"/>
        <v>1641.96</v>
      </c>
      <c r="BR32" s="21">
        <f t="shared" si="79"/>
        <v>1641.96</v>
      </c>
      <c r="BS32" s="21">
        <f t="shared" si="79"/>
        <v>1641.96</v>
      </c>
      <c r="BT32" s="21">
        <f t="shared" si="79"/>
        <v>1641.96</v>
      </c>
      <c r="BU32" s="21">
        <f t="shared" si="79"/>
        <v>1641.96</v>
      </c>
      <c r="BV32" s="21">
        <f t="shared" si="79"/>
        <v>1641.96</v>
      </c>
      <c r="BW32" s="21">
        <f t="shared" si="79"/>
        <v>1641.96</v>
      </c>
      <c r="BX32" s="21">
        <f t="shared" si="79"/>
        <v>1641.96</v>
      </c>
      <c r="BY32" s="21">
        <f t="shared" si="79"/>
        <v>1641.96</v>
      </c>
      <c r="BZ32" s="21">
        <f t="shared" si="79"/>
        <v>1641.96</v>
      </c>
      <c r="CA32" s="7" t="s">
        <v>129</v>
      </c>
      <c r="CB32" s="21"/>
      <c r="CC32" s="21">
        <f aca="true" t="shared" si="80" ref="CC32:CL32">CC30*410.49</f>
        <v>1641.96</v>
      </c>
      <c r="CD32" s="21">
        <f t="shared" si="80"/>
        <v>1641.96</v>
      </c>
      <c r="CE32" s="21">
        <f t="shared" si="80"/>
        <v>1641.96</v>
      </c>
      <c r="CF32" s="21">
        <f t="shared" si="80"/>
        <v>1641.96</v>
      </c>
      <c r="CG32" s="21">
        <f t="shared" si="80"/>
        <v>1641.96</v>
      </c>
      <c r="CH32" s="21">
        <f t="shared" si="80"/>
        <v>1641.96</v>
      </c>
      <c r="CI32" s="21">
        <f t="shared" si="80"/>
        <v>1641.96</v>
      </c>
      <c r="CJ32" s="21">
        <f t="shared" si="80"/>
        <v>1641.96</v>
      </c>
      <c r="CK32" s="21">
        <f t="shared" si="80"/>
        <v>1641.96</v>
      </c>
      <c r="CL32" s="21">
        <f t="shared" si="80"/>
        <v>1641.96</v>
      </c>
      <c r="CM32" s="7" t="s">
        <v>129</v>
      </c>
      <c r="CN32" s="21"/>
      <c r="CO32" s="21">
        <f>CO30*410.49</f>
        <v>5746.860000000001</v>
      </c>
      <c r="CP32" s="21">
        <f>CP30*410.49</f>
        <v>5746.860000000001</v>
      </c>
      <c r="CQ32" s="21">
        <f>CQ30*410.49</f>
        <v>9851.76</v>
      </c>
      <c r="CR32" s="21">
        <f>CR30*410.49</f>
        <v>5746.860000000001</v>
      </c>
      <c r="CS32" s="21">
        <f>CS30*410.49</f>
        <v>4104.9</v>
      </c>
      <c r="CT32" s="7" t="s">
        <v>129</v>
      </c>
      <c r="CU32" s="21"/>
      <c r="CV32" s="21"/>
      <c r="CW32" s="21">
        <f>CW30*410.49</f>
        <v>1641.96</v>
      </c>
      <c r="CX32" s="21">
        <f>CX30*410.49</f>
        <v>1641.96</v>
      </c>
      <c r="CY32" s="21">
        <f aca="true" t="shared" si="81" ref="CY32:DR32">CY30*410.49</f>
        <v>1641.96</v>
      </c>
      <c r="CZ32" s="21">
        <f t="shared" si="81"/>
        <v>1641.96</v>
      </c>
      <c r="DA32" s="21">
        <f t="shared" si="81"/>
        <v>1641.96</v>
      </c>
      <c r="DB32" s="21">
        <f t="shared" si="81"/>
        <v>1641.96</v>
      </c>
      <c r="DC32" s="21">
        <f t="shared" si="81"/>
        <v>2462.94</v>
      </c>
      <c r="DD32" s="21">
        <f t="shared" si="81"/>
        <v>1641.96</v>
      </c>
      <c r="DE32" s="21">
        <f t="shared" si="81"/>
        <v>1641.96</v>
      </c>
      <c r="DF32" s="21">
        <f t="shared" si="81"/>
        <v>1641.96</v>
      </c>
      <c r="DG32" s="21">
        <f t="shared" si="81"/>
        <v>1641.96</v>
      </c>
      <c r="DH32" s="21">
        <f t="shared" si="81"/>
        <v>1641.96</v>
      </c>
      <c r="DI32" s="21">
        <f t="shared" si="81"/>
        <v>1641.96</v>
      </c>
      <c r="DJ32" s="21">
        <f t="shared" si="81"/>
        <v>3283.92</v>
      </c>
      <c r="DK32" s="21">
        <f t="shared" si="81"/>
        <v>1641.96</v>
      </c>
      <c r="DL32" s="21">
        <f t="shared" si="81"/>
        <v>1641.96</v>
      </c>
      <c r="DM32" s="21">
        <f t="shared" si="81"/>
        <v>1641.96</v>
      </c>
      <c r="DN32" s="21">
        <f t="shared" si="81"/>
        <v>1641.96</v>
      </c>
      <c r="DO32" s="21">
        <f t="shared" si="81"/>
        <v>1641.96</v>
      </c>
      <c r="DP32" s="21">
        <f t="shared" si="81"/>
        <v>1641.96</v>
      </c>
      <c r="DQ32" s="21">
        <f t="shared" si="81"/>
        <v>1641.96</v>
      </c>
      <c r="DR32" s="21">
        <f t="shared" si="81"/>
        <v>1641.96</v>
      </c>
      <c r="DS32" s="7" t="s">
        <v>129</v>
      </c>
      <c r="DT32" s="21"/>
      <c r="DU32" s="21"/>
      <c r="DV32" s="21">
        <f>DV30*410.49</f>
        <v>1641.96</v>
      </c>
      <c r="DW32" s="7" t="s">
        <v>129</v>
      </c>
      <c r="DX32" s="21"/>
      <c r="DY32" s="21">
        <f>DY30*410.49</f>
        <v>1641.96</v>
      </c>
      <c r="DZ32" s="7" t="s">
        <v>129</v>
      </c>
      <c r="EA32" s="19">
        <v>0</v>
      </c>
      <c r="EB32" s="21"/>
      <c r="EC32" s="21">
        <f>EC30*410.49</f>
        <v>1641.96</v>
      </c>
      <c r="ED32" s="7" t="s">
        <v>129</v>
      </c>
      <c r="EE32" s="19"/>
      <c r="EF32" s="21"/>
      <c r="EG32" s="21">
        <f>EG30*410.49</f>
        <v>1641.96</v>
      </c>
      <c r="EH32" s="7" t="s">
        <v>129</v>
      </c>
      <c r="EI32" s="19"/>
      <c r="EJ32" s="21"/>
      <c r="EK32" s="21">
        <f>EK30*410.49</f>
        <v>1641.96</v>
      </c>
      <c r="EL32" s="7" t="s">
        <v>129</v>
      </c>
      <c r="EM32" s="21"/>
      <c r="EN32" s="21">
        <f aca="true" t="shared" si="82" ref="EN32:EX32">EN30*410.49</f>
        <v>1641.96</v>
      </c>
      <c r="EO32" s="21">
        <f t="shared" si="82"/>
        <v>1641.96</v>
      </c>
      <c r="EP32" s="21">
        <f t="shared" si="82"/>
        <v>1641.96</v>
      </c>
      <c r="EQ32" s="21">
        <f t="shared" si="82"/>
        <v>1641.96</v>
      </c>
      <c r="ER32" s="21">
        <f t="shared" si="82"/>
        <v>1641.96</v>
      </c>
      <c r="ES32" s="21">
        <f t="shared" si="82"/>
        <v>3283.92</v>
      </c>
      <c r="ET32" s="21">
        <f t="shared" si="82"/>
        <v>1641.96</v>
      </c>
      <c r="EU32" s="21">
        <f t="shared" si="82"/>
        <v>1641.96</v>
      </c>
      <c r="EV32" s="21">
        <f t="shared" si="82"/>
        <v>1641.96</v>
      </c>
      <c r="EW32" s="21">
        <f t="shared" si="82"/>
        <v>1641.96</v>
      </c>
      <c r="EX32" s="21">
        <f t="shared" si="82"/>
        <v>1641.96</v>
      </c>
      <c r="EY32" s="7" t="s">
        <v>129</v>
      </c>
      <c r="EZ32" s="21"/>
      <c r="FA32" s="21">
        <f aca="true" t="shared" si="83" ref="FA32:FI32">FA30*410.49</f>
        <v>1641.96</v>
      </c>
      <c r="FB32" s="21">
        <f t="shared" si="83"/>
        <v>1641.96</v>
      </c>
      <c r="FC32" s="21">
        <f t="shared" si="83"/>
        <v>1641.96</v>
      </c>
      <c r="FD32" s="21">
        <f t="shared" si="83"/>
        <v>1641.96</v>
      </c>
      <c r="FE32" s="21">
        <f t="shared" si="83"/>
        <v>1641.96</v>
      </c>
      <c r="FF32" s="21">
        <f t="shared" si="83"/>
        <v>1641.96</v>
      </c>
      <c r="FG32" s="21">
        <f t="shared" si="83"/>
        <v>1641.96</v>
      </c>
      <c r="FH32" s="21">
        <f t="shared" si="83"/>
        <v>1641.96</v>
      </c>
      <c r="FI32" s="21">
        <f t="shared" si="83"/>
        <v>1641.96</v>
      </c>
    </row>
    <row r="33" spans="1:165" ht="12.75">
      <c r="A33" s="61"/>
      <c r="B33" s="62"/>
      <c r="C33" s="62"/>
      <c r="D33" s="62"/>
      <c r="E33" s="62"/>
      <c r="F33" s="63"/>
      <c r="G33" s="7" t="s">
        <v>130</v>
      </c>
      <c r="H33" s="10">
        <v>0</v>
      </c>
      <c r="I33" s="21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7" t="s">
        <v>130</v>
      </c>
      <c r="AL33" s="10">
        <v>0</v>
      </c>
      <c r="AM33" s="21"/>
      <c r="AN33" s="39"/>
      <c r="AO33" s="39"/>
      <c r="AP33" s="7" t="s">
        <v>130</v>
      </c>
      <c r="AQ33" s="10">
        <v>0</v>
      </c>
      <c r="AR33" s="21"/>
      <c r="AS33" s="24"/>
      <c r="AT33" s="24"/>
      <c r="AU33" s="24"/>
      <c r="AV33" s="24"/>
      <c r="AW33" s="24"/>
      <c r="AX33" s="24"/>
      <c r="AY33" s="7" t="s">
        <v>130</v>
      </c>
      <c r="AZ33" s="10">
        <v>0</v>
      </c>
      <c r="BA33" s="21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7" t="s">
        <v>130</v>
      </c>
      <c r="CB33" s="21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7" t="s">
        <v>130</v>
      </c>
      <c r="CN33" s="21"/>
      <c r="CO33" s="24"/>
      <c r="CP33" s="24"/>
      <c r="CQ33" s="24"/>
      <c r="CR33" s="24"/>
      <c r="CS33" s="24"/>
      <c r="CT33" s="7" t="s">
        <v>130</v>
      </c>
      <c r="CU33" s="21"/>
      <c r="CV33" s="21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7" t="s">
        <v>130</v>
      </c>
      <c r="DT33" s="21"/>
      <c r="DU33" s="21"/>
      <c r="DV33" s="24"/>
      <c r="DW33" s="7" t="s">
        <v>130</v>
      </c>
      <c r="DX33" s="21"/>
      <c r="DY33" s="24"/>
      <c r="DZ33" s="7" t="s">
        <v>130</v>
      </c>
      <c r="EA33" s="19">
        <v>0</v>
      </c>
      <c r="EB33" s="21"/>
      <c r="EC33" s="24"/>
      <c r="ED33" s="7" t="s">
        <v>130</v>
      </c>
      <c r="EE33" s="19"/>
      <c r="EF33" s="21"/>
      <c r="EG33" s="24"/>
      <c r="EH33" s="7" t="s">
        <v>130</v>
      </c>
      <c r="EI33" s="19"/>
      <c r="EJ33" s="21"/>
      <c r="EK33" s="24"/>
      <c r="EL33" s="7" t="s">
        <v>130</v>
      </c>
      <c r="EM33" s="21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7" t="s">
        <v>130</v>
      </c>
      <c r="EZ33" s="21"/>
      <c r="FA33" s="24"/>
      <c r="FB33" s="24"/>
      <c r="FC33" s="24"/>
      <c r="FD33" s="24"/>
      <c r="FE33" s="24"/>
      <c r="FF33" s="24"/>
      <c r="FG33" s="24"/>
      <c r="FH33" s="24"/>
      <c r="FI33" s="24"/>
    </row>
    <row r="34" spans="1:165" ht="12.75">
      <c r="A34" s="55" t="s">
        <v>169</v>
      </c>
      <c r="B34" s="56"/>
      <c r="C34" s="56"/>
      <c r="D34" s="56"/>
      <c r="E34" s="56"/>
      <c r="F34" s="57"/>
      <c r="G34" s="7" t="s">
        <v>133</v>
      </c>
      <c r="H34" s="10"/>
      <c r="I34" s="21"/>
      <c r="J34" s="21">
        <v>5</v>
      </c>
      <c r="K34" s="21">
        <v>5</v>
      </c>
      <c r="L34" s="21">
        <v>5</v>
      </c>
      <c r="M34" s="21">
        <v>5</v>
      </c>
      <c r="N34" s="21">
        <v>5</v>
      </c>
      <c r="O34" s="21">
        <v>5</v>
      </c>
      <c r="P34" s="21">
        <v>5</v>
      </c>
      <c r="Q34" s="21">
        <v>5</v>
      </c>
      <c r="R34" s="21">
        <v>5</v>
      </c>
      <c r="S34" s="21">
        <v>5</v>
      </c>
      <c r="T34" s="21">
        <v>5</v>
      </c>
      <c r="U34" s="21">
        <v>5</v>
      </c>
      <c r="V34" s="21">
        <v>5</v>
      </c>
      <c r="W34" s="21">
        <v>5</v>
      </c>
      <c r="X34" s="21">
        <v>5</v>
      </c>
      <c r="Y34" s="21">
        <v>5</v>
      </c>
      <c r="Z34" s="21">
        <v>5</v>
      </c>
      <c r="AA34" s="21">
        <v>5</v>
      </c>
      <c r="AB34" s="21">
        <v>5</v>
      </c>
      <c r="AC34" s="21">
        <v>5</v>
      </c>
      <c r="AD34" s="21">
        <v>5</v>
      </c>
      <c r="AE34" s="21">
        <v>5</v>
      </c>
      <c r="AF34" s="21">
        <v>5</v>
      </c>
      <c r="AG34" s="21">
        <v>5</v>
      </c>
      <c r="AH34" s="21">
        <v>5</v>
      </c>
      <c r="AI34" s="21">
        <v>5</v>
      </c>
      <c r="AJ34" s="21">
        <v>5</v>
      </c>
      <c r="AK34" s="7" t="s">
        <v>133</v>
      </c>
      <c r="AL34" s="10"/>
      <c r="AM34" s="21"/>
      <c r="AN34" s="21">
        <v>5</v>
      </c>
      <c r="AO34" s="21">
        <v>5</v>
      </c>
      <c r="AP34" s="7" t="s">
        <v>133</v>
      </c>
      <c r="AQ34" s="10"/>
      <c r="AR34" s="21"/>
      <c r="AS34" s="21">
        <v>5</v>
      </c>
      <c r="AT34" s="21">
        <v>5</v>
      </c>
      <c r="AU34" s="21">
        <v>5</v>
      </c>
      <c r="AV34" s="21">
        <v>5</v>
      </c>
      <c r="AW34" s="21">
        <v>5</v>
      </c>
      <c r="AX34" s="21">
        <v>5</v>
      </c>
      <c r="AY34" s="7" t="s">
        <v>133</v>
      </c>
      <c r="AZ34" s="10"/>
      <c r="BA34" s="21"/>
      <c r="BB34" s="21">
        <v>5</v>
      </c>
      <c r="BC34" s="21">
        <v>5</v>
      </c>
      <c r="BD34" s="21">
        <v>5</v>
      </c>
      <c r="BE34" s="21">
        <v>5</v>
      </c>
      <c r="BF34" s="21">
        <v>5</v>
      </c>
      <c r="BG34" s="21">
        <v>5</v>
      </c>
      <c r="BH34" s="21">
        <v>5</v>
      </c>
      <c r="BI34" s="21">
        <v>5</v>
      </c>
      <c r="BJ34" s="21">
        <v>5</v>
      </c>
      <c r="BK34" s="21">
        <v>5</v>
      </c>
      <c r="BL34" s="21">
        <v>5</v>
      </c>
      <c r="BM34" s="21">
        <v>5</v>
      </c>
      <c r="BN34" s="21">
        <v>5</v>
      </c>
      <c r="BO34" s="21">
        <v>5</v>
      </c>
      <c r="BP34" s="21">
        <v>5</v>
      </c>
      <c r="BQ34" s="21">
        <v>5</v>
      </c>
      <c r="BR34" s="21">
        <v>5</v>
      </c>
      <c r="BS34" s="21">
        <v>5</v>
      </c>
      <c r="BT34" s="21">
        <v>5</v>
      </c>
      <c r="BU34" s="21">
        <v>5</v>
      </c>
      <c r="BV34" s="21">
        <v>5</v>
      </c>
      <c r="BW34" s="21">
        <v>5</v>
      </c>
      <c r="BX34" s="21">
        <v>5</v>
      </c>
      <c r="BY34" s="21">
        <v>5</v>
      </c>
      <c r="BZ34" s="21">
        <v>5</v>
      </c>
      <c r="CA34" s="7" t="s">
        <v>133</v>
      </c>
      <c r="CB34" s="21"/>
      <c r="CC34" s="21">
        <v>5</v>
      </c>
      <c r="CD34" s="21">
        <v>5</v>
      </c>
      <c r="CE34" s="21">
        <v>5</v>
      </c>
      <c r="CF34" s="21">
        <v>5</v>
      </c>
      <c r="CG34" s="21">
        <v>5</v>
      </c>
      <c r="CH34" s="21">
        <v>5</v>
      </c>
      <c r="CI34" s="21">
        <v>5</v>
      </c>
      <c r="CJ34" s="21">
        <v>5</v>
      </c>
      <c r="CK34" s="21">
        <v>5</v>
      </c>
      <c r="CL34" s="21">
        <v>5</v>
      </c>
      <c r="CM34" s="7" t="s">
        <v>133</v>
      </c>
      <c r="CN34" s="21"/>
      <c r="CO34" s="21">
        <v>35</v>
      </c>
      <c r="CP34" s="21">
        <v>45</v>
      </c>
      <c r="CQ34" s="21">
        <v>25</v>
      </c>
      <c r="CR34" s="21">
        <v>45</v>
      </c>
      <c r="CS34" s="21">
        <v>25</v>
      </c>
      <c r="CT34" s="7" t="s">
        <v>133</v>
      </c>
      <c r="CU34" s="21"/>
      <c r="CV34" s="21"/>
      <c r="CW34" s="21">
        <v>3</v>
      </c>
      <c r="CX34" s="21">
        <v>3</v>
      </c>
      <c r="CY34" s="21">
        <v>3</v>
      </c>
      <c r="CZ34" s="21">
        <v>5</v>
      </c>
      <c r="DA34" s="21">
        <v>5</v>
      </c>
      <c r="DB34" s="21">
        <v>5</v>
      </c>
      <c r="DC34" s="21">
        <v>7</v>
      </c>
      <c r="DD34" s="21">
        <v>5</v>
      </c>
      <c r="DE34" s="21">
        <v>5</v>
      </c>
      <c r="DF34" s="21">
        <v>5</v>
      </c>
      <c r="DG34" s="21">
        <v>5</v>
      </c>
      <c r="DH34" s="21">
        <v>7</v>
      </c>
      <c r="DI34" s="21">
        <v>7</v>
      </c>
      <c r="DJ34" s="21">
        <v>7</v>
      </c>
      <c r="DK34" s="21">
        <v>7</v>
      </c>
      <c r="DL34" s="21">
        <v>7</v>
      </c>
      <c r="DM34" s="21">
        <v>7</v>
      </c>
      <c r="DN34" s="21">
        <v>7</v>
      </c>
      <c r="DO34" s="21">
        <v>7</v>
      </c>
      <c r="DP34" s="21">
        <v>7</v>
      </c>
      <c r="DQ34" s="21">
        <v>7</v>
      </c>
      <c r="DR34" s="21">
        <v>7</v>
      </c>
      <c r="DS34" s="7" t="s">
        <v>133</v>
      </c>
      <c r="DT34" s="21"/>
      <c r="DU34" s="21"/>
      <c r="DV34" s="21">
        <v>3</v>
      </c>
      <c r="DW34" s="7" t="s">
        <v>133</v>
      </c>
      <c r="DX34" s="21"/>
      <c r="DY34" s="21">
        <v>5</v>
      </c>
      <c r="DZ34" s="7" t="s">
        <v>133</v>
      </c>
      <c r="EA34" s="19"/>
      <c r="EB34" s="21"/>
      <c r="EC34" s="21">
        <v>5</v>
      </c>
      <c r="ED34" s="7" t="s">
        <v>133</v>
      </c>
      <c r="EE34" s="19"/>
      <c r="EF34" s="21"/>
      <c r="EG34" s="21">
        <v>5</v>
      </c>
      <c r="EH34" s="7" t="s">
        <v>133</v>
      </c>
      <c r="EI34" s="19"/>
      <c r="EJ34" s="21"/>
      <c r="EK34" s="21">
        <v>5</v>
      </c>
      <c r="EL34" s="7" t="s">
        <v>133</v>
      </c>
      <c r="EM34" s="21"/>
      <c r="EN34" s="21">
        <v>5</v>
      </c>
      <c r="EO34" s="21">
        <v>5</v>
      </c>
      <c r="EP34" s="21">
        <v>5</v>
      </c>
      <c r="EQ34" s="21">
        <v>5</v>
      </c>
      <c r="ER34" s="21">
        <v>5</v>
      </c>
      <c r="ES34" s="21">
        <v>7</v>
      </c>
      <c r="ET34" s="21">
        <v>5</v>
      </c>
      <c r="EU34" s="21">
        <v>5</v>
      </c>
      <c r="EV34" s="21">
        <v>5</v>
      </c>
      <c r="EW34" s="21">
        <v>5</v>
      </c>
      <c r="EX34" s="21">
        <v>5</v>
      </c>
      <c r="EY34" s="7" t="s">
        <v>133</v>
      </c>
      <c r="EZ34" s="21"/>
      <c r="FA34" s="21">
        <v>5</v>
      </c>
      <c r="FB34" s="21">
        <v>5</v>
      </c>
      <c r="FC34" s="21">
        <v>5</v>
      </c>
      <c r="FD34" s="21">
        <v>5</v>
      </c>
      <c r="FE34" s="21">
        <v>5</v>
      </c>
      <c r="FF34" s="21">
        <v>5</v>
      </c>
      <c r="FG34" s="21">
        <v>5</v>
      </c>
      <c r="FH34" s="21">
        <v>5</v>
      </c>
      <c r="FI34" s="21">
        <v>5</v>
      </c>
    </row>
    <row r="35" spans="1:165" ht="12.75">
      <c r="A35" s="58"/>
      <c r="B35" s="59"/>
      <c r="C35" s="59"/>
      <c r="D35" s="59"/>
      <c r="E35" s="59"/>
      <c r="F35" s="60"/>
      <c r="G35" s="7" t="s">
        <v>127</v>
      </c>
      <c r="H35" s="10"/>
      <c r="I35" s="21">
        <v>462.47</v>
      </c>
      <c r="J35" s="21">
        <f aca="true" t="shared" si="84" ref="J35:AJ35">J36/J60</f>
        <v>4.791442188147535</v>
      </c>
      <c r="K35" s="21">
        <f t="shared" si="84"/>
        <v>3.9119438335307057</v>
      </c>
      <c r="L35" s="21">
        <f t="shared" si="84"/>
        <v>3.1960608154803047</v>
      </c>
      <c r="M35" s="21">
        <f t="shared" si="84"/>
        <v>5.012681552135271</v>
      </c>
      <c r="N35" s="21">
        <f t="shared" si="84"/>
        <v>5.415339578454334</v>
      </c>
      <c r="O35" s="21">
        <f t="shared" si="84"/>
        <v>1.695892922625596</v>
      </c>
      <c r="P35" s="21">
        <f t="shared" si="84"/>
        <v>3.967656142759095</v>
      </c>
      <c r="Q35" s="21">
        <f t="shared" si="84"/>
        <v>3.98337639965547</v>
      </c>
      <c r="R35" s="21">
        <f t="shared" si="84"/>
        <v>4.1875226367258245</v>
      </c>
      <c r="S35" s="21">
        <f t="shared" si="84"/>
        <v>4.097005669737776</v>
      </c>
      <c r="T35" s="21">
        <f t="shared" si="84"/>
        <v>3.8328360682910665</v>
      </c>
      <c r="U35" s="21">
        <f t="shared" si="84"/>
        <v>6.683092485549134</v>
      </c>
      <c r="V35" s="21">
        <f t="shared" si="84"/>
        <v>2.8582818294190364</v>
      </c>
      <c r="W35" s="21">
        <f t="shared" si="84"/>
        <v>5.5003568030447205</v>
      </c>
      <c r="X35" s="21">
        <f t="shared" si="84"/>
        <v>2.609581311364406</v>
      </c>
      <c r="Y35" s="21">
        <f t="shared" si="84"/>
        <v>3.7062830581824016</v>
      </c>
      <c r="Z35" s="21">
        <f t="shared" si="84"/>
        <v>3.705095337285692</v>
      </c>
      <c r="AA35" s="21">
        <f t="shared" si="84"/>
        <v>3.9874978444559415</v>
      </c>
      <c r="AB35" s="21">
        <f t="shared" si="84"/>
        <v>4.9738653473865355</v>
      </c>
      <c r="AC35" s="21">
        <f t="shared" si="84"/>
        <v>3.6530015797788313</v>
      </c>
      <c r="AD35" s="21">
        <f t="shared" si="84"/>
        <v>4.42131931166348</v>
      </c>
      <c r="AE35" s="21">
        <f t="shared" si="84"/>
        <v>3.1749965673486207</v>
      </c>
      <c r="AF35" s="21">
        <f t="shared" si="84"/>
        <v>4.694173771822981</v>
      </c>
      <c r="AG35" s="21">
        <f t="shared" si="84"/>
        <v>4.107193605683837</v>
      </c>
      <c r="AH35" s="21">
        <f t="shared" si="84"/>
        <v>5.392607276119404</v>
      </c>
      <c r="AI35" s="21">
        <f t="shared" si="84"/>
        <v>5.05542195015304</v>
      </c>
      <c r="AJ35" s="21">
        <f t="shared" si="84"/>
        <v>4.57981778570014</v>
      </c>
      <c r="AK35" s="7" t="s">
        <v>127</v>
      </c>
      <c r="AL35" s="10"/>
      <c r="AM35" s="21">
        <v>462.47</v>
      </c>
      <c r="AN35" s="39">
        <f>AN36/AN60</f>
        <v>4.480430149195893</v>
      </c>
      <c r="AO35" s="39">
        <f>AO36/AO60</f>
        <v>5.029034362766421</v>
      </c>
      <c r="AP35" s="7" t="s">
        <v>127</v>
      </c>
      <c r="AQ35" s="10"/>
      <c r="AR35" s="21">
        <v>462.47</v>
      </c>
      <c r="AS35" s="21">
        <f aca="true" t="shared" si="85" ref="AS35:AX35">AS36/AS60</f>
        <v>5.072055275279667</v>
      </c>
      <c r="AT35" s="21">
        <f t="shared" si="85"/>
        <v>5.088798415492959</v>
      </c>
      <c r="AU35" s="21">
        <f t="shared" si="85"/>
        <v>4.9642550450837275</v>
      </c>
      <c r="AV35" s="21">
        <f t="shared" si="85"/>
        <v>4.889722985832101</v>
      </c>
      <c r="AW35" s="21">
        <f t="shared" si="85"/>
        <v>5.053212412587413</v>
      </c>
      <c r="AX35" s="21">
        <f t="shared" si="85"/>
        <v>4.9964347450302515</v>
      </c>
      <c r="AY35" s="7" t="s">
        <v>127</v>
      </c>
      <c r="AZ35" s="10"/>
      <c r="BA35" s="21">
        <v>462.47</v>
      </c>
      <c r="BB35" s="21">
        <f aca="true" t="shared" si="86" ref="BB35:BZ35">BB36/BB60</f>
        <v>5.072055275279667</v>
      </c>
      <c r="BC35" s="21">
        <f t="shared" si="86"/>
        <v>5.004003462454015</v>
      </c>
      <c r="BD35" s="21">
        <f t="shared" si="86"/>
        <v>4.963189525649282</v>
      </c>
      <c r="BE35" s="21">
        <f t="shared" si="86"/>
        <v>4.470901005413767</v>
      </c>
      <c r="BF35" s="21">
        <f t="shared" si="86"/>
        <v>4.401960784313727</v>
      </c>
      <c r="BG35" s="21">
        <f t="shared" si="86"/>
        <v>4.102093312045414</v>
      </c>
      <c r="BH35" s="21">
        <f t="shared" si="86"/>
        <v>4.800394436371186</v>
      </c>
      <c r="BI35" s="21">
        <f t="shared" si="86"/>
        <v>2.6375613094559145</v>
      </c>
      <c r="BJ35" s="21">
        <f t="shared" si="86"/>
        <v>4.868105263157895</v>
      </c>
      <c r="BK35" s="21">
        <f t="shared" si="86"/>
        <v>3.2142757853767034</v>
      </c>
      <c r="BL35" s="21">
        <f t="shared" si="86"/>
        <v>5.072055275279667</v>
      </c>
      <c r="BM35" s="21">
        <f t="shared" si="86"/>
        <v>4.76282183316169</v>
      </c>
      <c r="BN35" s="21">
        <f t="shared" si="86"/>
        <v>4.015193610001737</v>
      </c>
      <c r="BO35" s="21">
        <f t="shared" si="86"/>
        <v>5.391349965026814</v>
      </c>
      <c r="BP35" s="21">
        <f t="shared" si="86"/>
        <v>3.177614401539096</v>
      </c>
      <c r="BQ35" s="21">
        <f t="shared" si="86"/>
        <v>5.512157330154947</v>
      </c>
      <c r="BR35" s="21">
        <f t="shared" si="86"/>
        <v>5.124889184397164</v>
      </c>
      <c r="BS35" s="21">
        <f t="shared" si="86"/>
        <v>4.395267059494393</v>
      </c>
      <c r="BT35" s="21">
        <f t="shared" si="86"/>
        <v>2.3731013957307066</v>
      </c>
      <c r="BU35" s="21">
        <f t="shared" si="86"/>
        <v>4.068889670948444</v>
      </c>
      <c r="BV35" s="21">
        <f t="shared" si="86"/>
        <v>3.4829793643621034</v>
      </c>
      <c r="BW35" s="21">
        <f t="shared" si="86"/>
        <v>3.8648671235166314</v>
      </c>
      <c r="BX35" s="21">
        <f t="shared" si="86"/>
        <v>4.351430184418518</v>
      </c>
      <c r="BY35" s="21">
        <f t="shared" si="86"/>
        <v>2.876057213930349</v>
      </c>
      <c r="BZ35" s="21">
        <f t="shared" si="86"/>
        <v>5.483400521697891</v>
      </c>
      <c r="CA35" s="7" t="s">
        <v>127</v>
      </c>
      <c r="CB35" s="21">
        <v>462.47</v>
      </c>
      <c r="CC35" s="21">
        <f aca="true" t="shared" si="87" ref="CC35:CL35">CC36/CC60</f>
        <v>4.954681808442255</v>
      </c>
      <c r="CD35" s="21">
        <f t="shared" si="87"/>
        <v>4.476960309777348</v>
      </c>
      <c r="CE35" s="21">
        <f t="shared" si="87"/>
        <v>4.473495840588122</v>
      </c>
      <c r="CF35" s="21">
        <f t="shared" si="87"/>
        <v>4.502239096573209</v>
      </c>
      <c r="CG35" s="21">
        <f t="shared" si="87"/>
        <v>4.893862433862434</v>
      </c>
      <c r="CH35" s="21">
        <f t="shared" si="87"/>
        <v>4.848710421472008</v>
      </c>
      <c r="CI35" s="21">
        <f t="shared" si="87"/>
        <v>4.791442188147535</v>
      </c>
      <c r="CJ35" s="21">
        <f t="shared" si="87"/>
        <v>4.823425114726743</v>
      </c>
      <c r="CK35" s="21">
        <f t="shared" si="87"/>
        <v>4.998594898400347</v>
      </c>
      <c r="CL35" s="21">
        <f t="shared" si="87"/>
        <v>4.997514588286148</v>
      </c>
      <c r="CM35" s="7" t="s">
        <v>127</v>
      </c>
      <c r="CN35" s="21">
        <v>462.47</v>
      </c>
      <c r="CO35" s="21">
        <f>CO36/CO60</f>
        <v>4.333605525956467</v>
      </c>
      <c r="CP35" s="21">
        <f>CP36/CP60</f>
        <v>5.50152003806704</v>
      </c>
      <c r="CQ35" s="21">
        <f>CQ36/CQ60</f>
        <v>4.091641009307429</v>
      </c>
      <c r="CR35" s="21">
        <f>CR36/CR60</f>
        <v>5.747507525753266</v>
      </c>
      <c r="CS35" s="21">
        <f>CS36/CS60</f>
        <v>10.497321590702741</v>
      </c>
      <c r="CT35" s="7" t="s">
        <v>127</v>
      </c>
      <c r="CU35" s="21">
        <v>462.47</v>
      </c>
      <c r="CV35" s="21">
        <v>462.47</v>
      </c>
      <c r="CW35" s="21">
        <f aca="true" t="shared" si="88" ref="CW35:DR35">CW36/CW60</f>
        <v>2.489520904360309</v>
      </c>
      <c r="CX35" s="21">
        <f t="shared" si="88"/>
        <v>2.930735107731306</v>
      </c>
      <c r="CY35" s="21">
        <f t="shared" si="88"/>
        <v>2.845969230769231</v>
      </c>
      <c r="CZ35" s="21">
        <f t="shared" si="88"/>
        <v>4.818399666597209</v>
      </c>
      <c r="DA35" s="21">
        <f t="shared" si="88"/>
        <v>4.252988780577525</v>
      </c>
      <c r="DB35" s="21">
        <f t="shared" si="88"/>
        <v>4.473495840588122</v>
      </c>
      <c r="DC35" s="21">
        <f t="shared" si="88"/>
        <v>5.515914125063895</v>
      </c>
      <c r="DD35" s="21">
        <f t="shared" si="88"/>
        <v>5.287788703407273</v>
      </c>
      <c r="DE35" s="21">
        <f t="shared" si="88"/>
        <v>4.064598347688523</v>
      </c>
      <c r="DF35" s="21">
        <f t="shared" si="88"/>
        <v>5.36259276437848</v>
      </c>
      <c r="DG35" s="21">
        <f t="shared" si="88"/>
        <v>4.932487201365189</v>
      </c>
      <c r="DH35" s="21">
        <f t="shared" si="88"/>
        <v>6.407937450514647</v>
      </c>
      <c r="DI35" s="21">
        <f t="shared" si="88"/>
        <v>6.357600157109191</v>
      </c>
      <c r="DJ35" s="21">
        <f t="shared" si="88"/>
        <v>5.3131298211061875</v>
      </c>
      <c r="DK35" s="21">
        <f t="shared" si="88"/>
        <v>5.855109423042141</v>
      </c>
      <c r="DL35" s="21">
        <f t="shared" si="88"/>
        <v>6.424469140702521</v>
      </c>
      <c r="DM35" s="21">
        <f t="shared" si="88"/>
        <v>6.159227549467275</v>
      </c>
      <c r="DN35" s="21">
        <f t="shared" si="88"/>
        <v>6.3914906219151035</v>
      </c>
      <c r="DO35" s="21">
        <f t="shared" si="88"/>
        <v>6.501887929303073</v>
      </c>
      <c r="DP35" s="21">
        <f t="shared" si="88"/>
        <v>6.273817829457364</v>
      </c>
      <c r="DQ35" s="21">
        <f t="shared" si="88"/>
        <v>6.24477237654321</v>
      </c>
      <c r="DR35" s="21">
        <f t="shared" si="88"/>
        <v>5.897777372927674</v>
      </c>
      <c r="DS35" s="7" t="s">
        <v>127</v>
      </c>
      <c r="DT35" s="21">
        <v>462.47</v>
      </c>
      <c r="DU35" s="21">
        <v>462.47</v>
      </c>
      <c r="DV35" s="21">
        <f>DV36/DV60</f>
        <v>4.005225173210162</v>
      </c>
      <c r="DW35" s="7" t="s">
        <v>127</v>
      </c>
      <c r="DX35" s="21">
        <v>462.47</v>
      </c>
      <c r="DY35" s="21">
        <f>DY36/DY60</f>
        <v>4.587085895655624</v>
      </c>
      <c r="DZ35" s="7" t="s">
        <v>127</v>
      </c>
      <c r="EA35" s="19"/>
      <c r="EB35" s="21">
        <v>462.47</v>
      </c>
      <c r="EC35" s="21">
        <f>EC36/EC60</f>
        <v>4.720044907123904</v>
      </c>
      <c r="ED35" s="7" t="s">
        <v>127</v>
      </c>
      <c r="EE35" s="19"/>
      <c r="EF35" s="21">
        <v>462.47</v>
      </c>
      <c r="EG35" s="21">
        <f>EG36/EG60</f>
        <v>4.9942764578833705</v>
      </c>
      <c r="EH35" s="7" t="s">
        <v>127</v>
      </c>
      <c r="EI35" s="19"/>
      <c r="EJ35" s="21">
        <v>462.47</v>
      </c>
      <c r="EK35" s="21">
        <f>EK36/EK60</f>
        <v>5.561207311207312</v>
      </c>
      <c r="EL35" s="7" t="s">
        <v>127</v>
      </c>
      <c r="EM35" s="21">
        <v>462.47</v>
      </c>
      <c r="EN35" s="21">
        <f aca="true" t="shared" si="89" ref="EN35:EX35">EN36/EN60</f>
        <v>4.092654867256638</v>
      </c>
      <c r="EO35" s="21">
        <f t="shared" si="89"/>
        <v>4.084702349408232</v>
      </c>
      <c r="EP35" s="21">
        <f t="shared" si="89"/>
        <v>6.061205766710355</v>
      </c>
      <c r="EQ35" s="21">
        <f t="shared" si="89"/>
        <v>5.190460157126824</v>
      </c>
      <c r="ER35" s="21">
        <f t="shared" si="89"/>
        <v>4.170153291253382</v>
      </c>
      <c r="ES35" s="21">
        <f t="shared" si="89"/>
        <v>3.2565033698823056</v>
      </c>
      <c r="ET35" s="21">
        <f t="shared" si="89"/>
        <v>5.161495535714287</v>
      </c>
      <c r="EU35" s="21">
        <f t="shared" si="89"/>
        <v>4.414566628484155</v>
      </c>
      <c r="EV35" s="21">
        <f t="shared" si="89"/>
        <v>4.091930631746594</v>
      </c>
      <c r="EW35" s="21">
        <f t="shared" si="89"/>
        <v>3.6420696172625617</v>
      </c>
      <c r="EX35" s="21">
        <f t="shared" si="89"/>
        <v>5.368818202925471</v>
      </c>
      <c r="EY35" s="7" t="s">
        <v>127</v>
      </c>
      <c r="EZ35" s="21">
        <v>462.47</v>
      </c>
      <c r="FA35" s="21">
        <f aca="true" t="shared" si="90" ref="FA35:FI35">FA36/FA60</f>
        <v>4.331865867366056</v>
      </c>
      <c r="FB35" s="21">
        <f t="shared" si="90"/>
        <v>4.093379359178616</v>
      </c>
      <c r="FC35" s="21">
        <f t="shared" si="90"/>
        <v>5.0029208135006495</v>
      </c>
      <c r="FD35" s="21">
        <f t="shared" si="90"/>
        <v>3.8836916358750426</v>
      </c>
      <c r="FE35" s="21">
        <f t="shared" si="90"/>
        <v>4.880434782608696</v>
      </c>
      <c r="FF35" s="21">
        <f t="shared" si="90"/>
        <v>5.089918556020252</v>
      </c>
      <c r="FG35" s="21">
        <f t="shared" si="90"/>
        <v>4.559049684542588</v>
      </c>
      <c r="FH35" s="21">
        <f t="shared" si="90"/>
        <v>4.391093809342955</v>
      </c>
      <c r="FI35" s="21">
        <f t="shared" si="90"/>
        <v>4.941974780936098</v>
      </c>
    </row>
    <row r="36" spans="1:165" ht="12.75">
      <c r="A36" s="58"/>
      <c r="B36" s="59"/>
      <c r="C36" s="59"/>
      <c r="D36" s="59"/>
      <c r="E36" s="59"/>
      <c r="F36" s="60"/>
      <c r="G36" s="7" t="s">
        <v>129</v>
      </c>
      <c r="H36" s="10"/>
      <c r="I36" s="21"/>
      <c r="J36" s="21">
        <f>J34*I35</f>
        <v>2312.3500000000004</v>
      </c>
      <c r="K36" s="21">
        <f>K34*I35</f>
        <v>2312.3500000000004</v>
      </c>
      <c r="L36" s="21">
        <f aca="true" t="shared" si="91" ref="L36:AJ36">L34*462.47</f>
        <v>2312.3500000000004</v>
      </c>
      <c r="M36" s="21">
        <f t="shared" si="91"/>
        <v>2312.3500000000004</v>
      </c>
      <c r="N36" s="21">
        <f t="shared" si="91"/>
        <v>2312.3500000000004</v>
      </c>
      <c r="O36" s="21">
        <f t="shared" si="91"/>
        <v>2312.3500000000004</v>
      </c>
      <c r="P36" s="21">
        <f t="shared" si="91"/>
        <v>2312.3500000000004</v>
      </c>
      <c r="Q36" s="21">
        <f t="shared" si="91"/>
        <v>2312.3500000000004</v>
      </c>
      <c r="R36" s="21">
        <f t="shared" si="91"/>
        <v>2312.3500000000004</v>
      </c>
      <c r="S36" s="21">
        <f t="shared" si="91"/>
        <v>2312.3500000000004</v>
      </c>
      <c r="T36" s="21">
        <f t="shared" si="91"/>
        <v>2312.3500000000004</v>
      </c>
      <c r="U36" s="21">
        <f t="shared" si="91"/>
        <v>2312.3500000000004</v>
      </c>
      <c r="V36" s="21">
        <f t="shared" si="91"/>
        <v>2312.3500000000004</v>
      </c>
      <c r="W36" s="21">
        <f t="shared" si="91"/>
        <v>2312.3500000000004</v>
      </c>
      <c r="X36" s="21">
        <f t="shared" si="91"/>
        <v>2312.3500000000004</v>
      </c>
      <c r="Y36" s="21">
        <f t="shared" si="91"/>
        <v>2312.3500000000004</v>
      </c>
      <c r="Z36" s="21">
        <f t="shared" si="91"/>
        <v>2312.3500000000004</v>
      </c>
      <c r="AA36" s="21">
        <f t="shared" si="91"/>
        <v>2312.3500000000004</v>
      </c>
      <c r="AB36" s="21">
        <f t="shared" si="91"/>
        <v>2312.3500000000004</v>
      </c>
      <c r="AC36" s="21">
        <f t="shared" si="91"/>
        <v>2312.3500000000004</v>
      </c>
      <c r="AD36" s="21">
        <f t="shared" si="91"/>
        <v>2312.3500000000004</v>
      </c>
      <c r="AE36" s="21">
        <f t="shared" si="91"/>
        <v>2312.3500000000004</v>
      </c>
      <c r="AF36" s="21">
        <f t="shared" si="91"/>
        <v>2312.3500000000004</v>
      </c>
      <c r="AG36" s="21">
        <f t="shared" si="91"/>
        <v>2312.3500000000004</v>
      </c>
      <c r="AH36" s="21">
        <f t="shared" si="91"/>
        <v>2312.3500000000004</v>
      </c>
      <c r="AI36" s="21">
        <f t="shared" si="91"/>
        <v>2312.3500000000004</v>
      </c>
      <c r="AJ36" s="21">
        <f t="shared" si="91"/>
        <v>2312.3500000000004</v>
      </c>
      <c r="AK36" s="7" t="s">
        <v>129</v>
      </c>
      <c r="AL36" s="10"/>
      <c r="AM36" s="21"/>
      <c r="AN36" s="39">
        <f>AN34*AM35</f>
        <v>2312.3500000000004</v>
      </c>
      <c r="AO36" s="39">
        <f>AO34*AM35</f>
        <v>2312.3500000000004</v>
      </c>
      <c r="AP36" s="7" t="s">
        <v>129</v>
      </c>
      <c r="AQ36" s="10"/>
      <c r="AR36" s="21"/>
      <c r="AS36" s="21">
        <f aca="true" t="shared" si="92" ref="AS36:AX36">AS34*462.47</f>
        <v>2312.3500000000004</v>
      </c>
      <c r="AT36" s="21">
        <f t="shared" si="92"/>
        <v>2312.3500000000004</v>
      </c>
      <c r="AU36" s="21">
        <f t="shared" si="92"/>
        <v>2312.3500000000004</v>
      </c>
      <c r="AV36" s="21">
        <f t="shared" si="92"/>
        <v>2312.3500000000004</v>
      </c>
      <c r="AW36" s="21">
        <f t="shared" si="92"/>
        <v>2312.3500000000004</v>
      </c>
      <c r="AX36" s="21">
        <f t="shared" si="92"/>
        <v>2312.3500000000004</v>
      </c>
      <c r="AY36" s="7" t="s">
        <v>129</v>
      </c>
      <c r="AZ36" s="10"/>
      <c r="BA36" s="21"/>
      <c r="BB36" s="21">
        <f aca="true" t="shared" si="93" ref="BB36:BZ36">BB34*462.47</f>
        <v>2312.3500000000004</v>
      </c>
      <c r="BC36" s="21">
        <f t="shared" si="93"/>
        <v>2312.3500000000004</v>
      </c>
      <c r="BD36" s="21">
        <f t="shared" si="93"/>
        <v>2312.3500000000004</v>
      </c>
      <c r="BE36" s="21">
        <f t="shared" si="93"/>
        <v>2312.3500000000004</v>
      </c>
      <c r="BF36" s="21">
        <f t="shared" si="93"/>
        <v>2312.3500000000004</v>
      </c>
      <c r="BG36" s="21">
        <f t="shared" si="93"/>
        <v>2312.3500000000004</v>
      </c>
      <c r="BH36" s="21">
        <f t="shared" si="93"/>
        <v>2312.3500000000004</v>
      </c>
      <c r="BI36" s="21">
        <f t="shared" si="93"/>
        <v>2312.3500000000004</v>
      </c>
      <c r="BJ36" s="21">
        <f t="shared" si="93"/>
        <v>2312.3500000000004</v>
      </c>
      <c r="BK36" s="21">
        <f t="shared" si="93"/>
        <v>2312.3500000000004</v>
      </c>
      <c r="BL36" s="21">
        <f t="shared" si="93"/>
        <v>2312.3500000000004</v>
      </c>
      <c r="BM36" s="21">
        <f t="shared" si="93"/>
        <v>2312.3500000000004</v>
      </c>
      <c r="BN36" s="21">
        <f t="shared" si="93"/>
        <v>2312.3500000000004</v>
      </c>
      <c r="BO36" s="21">
        <f t="shared" si="93"/>
        <v>2312.3500000000004</v>
      </c>
      <c r="BP36" s="21">
        <f t="shared" si="93"/>
        <v>2312.3500000000004</v>
      </c>
      <c r="BQ36" s="21">
        <f t="shared" si="93"/>
        <v>2312.3500000000004</v>
      </c>
      <c r="BR36" s="21">
        <f t="shared" si="93"/>
        <v>2312.3500000000004</v>
      </c>
      <c r="BS36" s="21">
        <f t="shared" si="93"/>
        <v>2312.3500000000004</v>
      </c>
      <c r="BT36" s="21">
        <f t="shared" si="93"/>
        <v>2312.3500000000004</v>
      </c>
      <c r="BU36" s="21">
        <f t="shared" si="93"/>
        <v>2312.3500000000004</v>
      </c>
      <c r="BV36" s="21">
        <f t="shared" si="93"/>
        <v>2312.3500000000004</v>
      </c>
      <c r="BW36" s="21">
        <f t="shared" si="93"/>
        <v>2312.3500000000004</v>
      </c>
      <c r="BX36" s="21">
        <f t="shared" si="93"/>
        <v>2312.3500000000004</v>
      </c>
      <c r="BY36" s="21">
        <f t="shared" si="93"/>
        <v>2312.3500000000004</v>
      </c>
      <c r="BZ36" s="21">
        <f t="shared" si="93"/>
        <v>2312.3500000000004</v>
      </c>
      <c r="CA36" s="7" t="s">
        <v>129</v>
      </c>
      <c r="CB36" s="21"/>
      <c r="CC36" s="21">
        <f aca="true" t="shared" si="94" ref="CC36:CL36">CC34*462.47</f>
        <v>2312.3500000000004</v>
      </c>
      <c r="CD36" s="21">
        <f t="shared" si="94"/>
        <v>2312.3500000000004</v>
      </c>
      <c r="CE36" s="21">
        <f t="shared" si="94"/>
        <v>2312.3500000000004</v>
      </c>
      <c r="CF36" s="21">
        <f t="shared" si="94"/>
        <v>2312.3500000000004</v>
      </c>
      <c r="CG36" s="21">
        <f t="shared" si="94"/>
        <v>2312.3500000000004</v>
      </c>
      <c r="CH36" s="21">
        <f t="shared" si="94"/>
        <v>2312.3500000000004</v>
      </c>
      <c r="CI36" s="21">
        <f t="shared" si="94"/>
        <v>2312.3500000000004</v>
      </c>
      <c r="CJ36" s="21">
        <f t="shared" si="94"/>
        <v>2312.3500000000004</v>
      </c>
      <c r="CK36" s="21">
        <f t="shared" si="94"/>
        <v>2312.3500000000004</v>
      </c>
      <c r="CL36" s="21">
        <f t="shared" si="94"/>
        <v>2312.3500000000004</v>
      </c>
      <c r="CM36" s="7" t="s">
        <v>129</v>
      </c>
      <c r="CN36" s="21"/>
      <c r="CO36" s="21">
        <f>CO34*462.47</f>
        <v>16186.45</v>
      </c>
      <c r="CP36" s="21">
        <f>CP34*462.47</f>
        <v>20811.15</v>
      </c>
      <c r="CQ36" s="21">
        <f>CQ34*462.47</f>
        <v>11561.75</v>
      </c>
      <c r="CR36" s="21">
        <f>CR34*462.47</f>
        <v>20811.15</v>
      </c>
      <c r="CS36" s="21">
        <f>CS34*462.47</f>
        <v>11561.75</v>
      </c>
      <c r="CT36" s="7" t="s">
        <v>129</v>
      </c>
      <c r="CU36" s="21"/>
      <c r="CV36" s="21"/>
      <c r="CW36" s="21">
        <f>CW34*462.47</f>
        <v>1387.41</v>
      </c>
      <c r="CX36" s="21">
        <f>CX34*462.47</f>
        <v>1387.41</v>
      </c>
      <c r="CY36" s="21">
        <f aca="true" t="shared" si="95" ref="CY36:DR36">CY34*462.47</f>
        <v>1387.41</v>
      </c>
      <c r="CZ36" s="21">
        <f t="shared" si="95"/>
        <v>2312.3500000000004</v>
      </c>
      <c r="DA36" s="21">
        <f t="shared" si="95"/>
        <v>2312.3500000000004</v>
      </c>
      <c r="DB36" s="21">
        <f t="shared" si="95"/>
        <v>2312.3500000000004</v>
      </c>
      <c r="DC36" s="21">
        <f t="shared" si="95"/>
        <v>3237.29</v>
      </c>
      <c r="DD36" s="21">
        <f t="shared" si="95"/>
        <v>2312.3500000000004</v>
      </c>
      <c r="DE36" s="21">
        <f t="shared" si="95"/>
        <v>2312.3500000000004</v>
      </c>
      <c r="DF36" s="21">
        <f t="shared" si="95"/>
        <v>2312.3500000000004</v>
      </c>
      <c r="DG36" s="21">
        <f t="shared" si="95"/>
        <v>2312.3500000000004</v>
      </c>
      <c r="DH36" s="21">
        <f t="shared" si="95"/>
        <v>3237.29</v>
      </c>
      <c r="DI36" s="21">
        <f t="shared" si="95"/>
        <v>3237.29</v>
      </c>
      <c r="DJ36" s="21">
        <f t="shared" si="95"/>
        <v>3237.29</v>
      </c>
      <c r="DK36" s="21">
        <f t="shared" si="95"/>
        <v>3237.29</v>
      </c>
      <c r="DL36" s="21">
        <f t="shared" si="95"/>
        <v>3237.29</v>
      </c>
      <c r="DM36" s="21">
        <f t="shared" si="95"/>
        <v>3237.29</v>
      </c>
      <c r="DN36" s="21">
        <f t="shared" si="95"/>
        <v>3237.29</v>
      </c>
      <c r="DO36" s="21">
        <f t="shared" si="95"/>
        <v>3237.29</v>
      </c>
      <c r="DP36" s="21">
        <f t="shared" si="95"/>
        <v>3237.29</v>
      </c>
      <c r="DQ36" s="21">
        <f t="shared" si="95"/>
        <v>3237.29</v>
      </c>
      <c r="DR36" s="21">
        <f t="shared" si="95"/>
        <v>3237.29</v>
      </c>
      <c r="DS36" s="7" t="s">
        <v>129</v>
      </c>
      <c r="DT36" s="21"/>
      <c r="DU36" s="21"/>
      <c r="DV36" s="21">
        <f>DV34*462.47</f>
        <v>1387.41</v>
      </c>
      <c r="DW36" s="7" t="s">
        <v>129</v>
      </c>
      <c r="DX36" s="21"/>
      <c r="DY36" s="21">
        <f>DY34*462.47</f>
        <v>2312.3500000000004</v>
      </c>
      <c r="DZ36" s="7" t="s">
        <v>129</v>
      </c>
      <c r="EA36" s="19"/>
      <c r="EB36" s="21"/>
      <c r="EC36" s="21">
        <f>EC34*462.47</f>
        <v>2312.3500000000004</v>
      </c>
      <c r="ED36" s="7" t="s">
        <v>129</v>
      </c>
      <c r="EE36" s="19"/>
      <c r="EF36" s="21"/>
      <c r="EG36" s="21">
        <f>EG34*462.47</f>
        <v>2312.3500000000004</v>
      </c>
      <c r="EH36" s="7" t="s">
        <v>129</v>
      </c>
      <c r="EI36" s="19"/>
      <c r="EJ36" s="21"/>
      <c r="EK36" s="21">
        <f>EK34*462.47</f>
        <v>2312.3500000000004</v>
      </c>
      <c r="EL36" s="7" t="s">
        <v>129</v>
      </c>
      <c r="EM36" s="21"/>
      <c r="EN36" s="21">
        <f aca="true" t="shared" si="96" ref="EN36:EX36">EN34*462.47</f>
        <v>2312.3500000000004</v>
      </c>
      <c r="EO36" s="21">
        <f t="shared" si="96"/>
        <v>2312.3500000000004</v>
      </c>
      <c r="EP36" s="21">
        <f t="shared" si="96"/>
        <v>2312.3500000000004</v>
      </c>
      <c r="EQ36" s="21">
        <f t="shared" si="96"/>
        <v>2312.3500000000004</v>
      </c>
      <c r="ER36" s="21">
        <f t="shared" si="96"/>
        <v>2312.3500000000004</v>
      </c>
      <c r="ES36" s="21">
        <f t="shared" si="96"/>
        <v>3237.29</v>
      </c>
      <c r="ET36" s="21">
        <f t="shared" si="96"/>
        <v>2312.3500000000004</v>
      </c>
      <c r="EU36" s="21">
        <f t="shared" si="96"/>
        <v>2312.3500000000004</v>
      </c>
      <c r="EV36" s="21">
        <f t="shared" si="96"/>
        <v>2312.3500000000004</v>
      </c>
      <c r="EW36" s="21">
        <f t="shared" si="96"/>
        <v>2312.3500000000004</v>
      </c>
      <c r="EX36" s="21">
        <f t="shared" si="96"/>
        <v>2312.3500000000004</v>
      </c>
      <c r="EY36" s="7" t="s">
        <v>129</v>
      </c>
      <c r="EZ36" s="21"/>
      <c r="FA36" s="21">
        <f aca="true" t="shared" si="97" ref="FA36:FI36">FA34*462.47</f>
        <v>2312.3500000000004</v>
      </c>
      <c r="FB36" s="21">
        <f t="shared" si="97"/>
        <v>2312.3500000000004</v>
      </c>
      <c r="FC36" s="21">
        <f t="shared" si="97"/>
        <v>2312.3500000000004</v>
      </c>
      <c r="FD36" s="21">
        <f t="shared" si="97"/>
        <v>2312.3500000000004</v>
      </c>
      <c r="FE36" s="21">
        <f t="shared" si="97"/>
        <v>2312.3500000000004</v>
      </c>
      <c r="FF36" s="21">
        <f t="shared" si="97"/>
        <v>2312.3500000000004</v>
      </c>
      <c r="FG36" s="21">
        <f t="shared" si="97"/>
        <v>2312.3500000000004</v>
      </c>
      <c r="FH36" s="21">
        <f t="shared" si="97"/>
        <v>2312.3500000000004</v>
      </c>
      <c r="FI36" s="21">
        <f t="shared" si="97"/>
        <v>2312.3500000000004</v>
      </c>
    </row>
    <row r="37" spans="1:165" ht="12.75">
      <c r="A37" s="61"/>
      <c r="B37" s="62"/>
      <c r="C37" s="62"/>
      <c r="D37" s="62"/>
      <c r="E37" s="62"/>
      <c r="F37" s="63"/>
      <c r="G37" s="7" t="s">
        <v>130</v>
      </c>
      <c r="H37" s="10"/>
      <c r="I37" s="21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7" t="s">
        <v>130</v>
      </c>
      <c r="AL37" s="10"/>
      <c r="AM37" s="21"/>
      <c r="AN37" s="39"/>
      <c r="AO37" s="39"/>
      <c r="AP37" s="7" t="s">
        <v>130</v>
      </c>
      <c r="AQ37" s="10"/>
      <c r="AR37" s="21"/>
      <c r="AS37" s="24"/>
      <c r="AT37" s="24"/>
      <c r="AU37" s="24"/>
      <c r="AV37" s="24"/>
      <c r="AW37" s="24"/>
      <c r="AX37" s="24"/>
      <c r="AY37" s="7" t="s">
        <v>130</v>
      </c>
      <c r="AZ37" s="10"/>
      <c r="BA37" s="21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7" t="s">
        <v>130</v>
      </c>
      <c r="CB37" s="21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7" t="s">
        <v>130</v>
      </c>
      <c r="CN37" s="21"/>
      <c r="CO37" s="24"/>
      <c r="CP37" s="24"/>
      <c r="CQ37" s="24"/>
      <c r="CR37" s="24"/>
      <c r="CS37" s="24"/>
      <c r="CT37" s="7" t="s">
        <v>130</v>
      </c>
      <c r="CU37" s="21"/>
      <c r="CV37" s="21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7" t="s">
        <v>130</v>
      </c>
      <c r="DT37" s="21"/>
      <c r="DU37" s="21"/>
      <c r="DV37" s="24"/>
      <c r="DW37" s="7" t="s">
        <v>130</v>
      </c>
      <c r="DX37" s="21"/>
      <c r="DY37" s="24"/>
      <c r="DZ37" s="7" t="s">
        <v>130</v>
      </c>
      <c r="EA37" s="19"/>
      <c r="EB37" s="21"/>
      <c r="EC37" s="24"/>
      <c r="ED37" s="7" t="s">
        <v>130</v>
      </c>
      <c r="EE37" s="19"/>
      <c r="EF37" s="21"/>
      <c r="EG37" s="24"/>
      <c r="EH37" s="7" t="s">
        <v>130</v>
      </c>
      <c r="EI37" s="19"/>
      <c r="EJ37" s="21"/>
      <c r="EK37" s="24"/>
      <c r="EL37" s="7" t="s">
        <v>130</v>
      </c>
      <c r="EM37" s="21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7" t="s">
        <v>130</v>
      </c>
      <c r="EZ37" s="21"/>
      <c r="FA37" s="24"/>
      <c r="FB37" s="24"/>
      <c r="FC37" s="24"/>
      <c r="FD37" s="24"/>
      <c r="FE37" s="24"/>
      <c r="FF37" s="24"/>
      <c r="FG37" s="24"/>
      <c r="FH37" s="24"/>
      <c r="FI37" s="24"/>
    </row>
    <row r="38" spans="1:165" ht="12.75">
      <c r="A38" s="55" t="s">
        <v>140</v>
      </c>
      <c r="B38" s="56"/>
      <c r="C38" s="56"/>
      <c r="D38" s="56"/>
      <c r="E38" s="56"/>
      <c r="F38" s="57"/>
      <c r="G38" s="7" t="s">
        <v>138</v>
      </c>
      <c r="H38" s="10"/>
      <c r="I38" s="21"/>
      <c r="J38" s="21">
        <v>25</v>
      </c>
      <c r="K38" s="21">
        <v>25</v>
      </c>
      <c r="L38" s="21">
        <v>25</v>
      </c>
      <c r="M38" s="21">
        <v>25</v>
      </c>
      <c r="N38" s="21">
        <v>25</v>
      </c>
      <c r="O38" s="21">
        <v>25</v>
      </c>
      <c r="P38" s="21">
        <v>25</v>
      </c>
      <c r="Q38" s="21">
        <v>25</v>
      </c>
      <c r="R38" s="21">
        <v>25</v>
      </c>
      <c r="S38" s="21">
        <v>25</v>
      </c>
      <c r="T38" s="21">
        <v>25</v>
      </c>
      <c r="U38" s="21">
        <v>25</v>
      </c>
      <c r="V38" s="21">
        <v>25</v>
      </c>
      <c r="W38" s="21">
        <v>25</v>
      </c>
      <c r="X38" s="21">
        <v>25</v>
      </c>
      <c r="Y38" s="21">
        <v>25</v>
      </c>
      <c r="Z38" s="21">
        <v>25</v>
      </c>
      <c r="AA38" s="21">
        <v>25</v>
      </c>
      <c r="AB38" s="21">
        <v>25</v>
      </c>
      <c r="AC38" s="21">
        <v>25</v>
      </c>
      <c r="AD38" s="21">
        <v>25</v>
      </c>
      <c r="AE38" s="21">
        <v>25</v>
      </c>
      <c r="AF38" s="21">
        <v>25</v>
      </c>
      <c r="AG38" s="21">
        <v>25</v>
      </c>
      <c r="AH38" s="21">
        <v>25</v>
      </c>
      <c r="AI38" s="21">
        <v>25</v>
      </c>
      <c r="AJ38" s="21">
        <v>25</v>
      </c>
      <c r="AK38" s="7" t="s">
        <v>138</v>
      </c>
      <c r="AL38" s="10"/>
      <c r="AM38" s="21"/>
      <c r="AN38" s="21">
        <v>25</v>
      </c>
      <c r="AO38" s="21">
        <v>25</v>
      </c>
      <c r="AP38" s="7" t="s">
        <v>138</v>
      </c>
      <c r="AQ38" s="10"/>
      <c r="AR38" s="21"/>
      <c r="AS38" s="21">
        <v>25</v>
      </c>
      <c r="AT38" s="21">
        <v>25</v>
      </c>
      <c r="AU38" s="21">
        <v>25</v>
      </c>
      <c r="AV38" s="21">
        <v>25</v>
      </c>
      <c r="AW38" s="21">
        <v>25</v>
      </c>
      <c r="AX38" s="21">
        <v>25</v>
      </c>
      <c r="AY38" s="7" t="s">
        <v>138</v>
      </c>
      <c r="AZ38" s="10"/>
      <c r="BA38" s="21"/>
      <c r="BB38" s="21">
        <v>25</v>
      </c>
      <c r="BC38" s="21">
        <v>25</v>
      </c>
      <c r="BD38" s="21">
        <v>25</v>
      </c>
      <c r="BE38" s="21">
        <v>25</v>
      </c>
      <c r="BF38" s="21">
        <v>25</v>
      </c>
      <c r="BG38" s="21">
        <v>25</v>
      </c>
      <c r="BH38" s="21">
        <v>25</v>
      </c>
      <c r="BI38" s="21">
        <v>25</v>
      </c>
      <c r="BJ38" s="21">
        <v>25</v>
      </c>
      <c r="BK38" s="21">
        <v>25</v>
      </c>
      <c r="BL38" s="21">
        <v>25</v>
      </c>
      <c r="BM38" s="21">
        <v>25</v>
      </c>
      <c r="BN38" s="21">
        <v>25</v>
      </c>
      <c r="BO38" s="21">
        <v>25</v>
      </c>
      <c r="BP38" s="21">
        <v>25</v>
      </c>
      <c r="BQ38" s="21">
        <v>25</v>
      </c>
      <c r="BR38" s="21">
        <v>25</v>
      </c>
      <c r="BS38" s="21">
        <v>25</v>
      </c>
      <c r="BT38" s="21">
        <v>25</v>
      </c>
      <c r="BU38" s="21">
        <v>25</v>
      </c>
      <c r="BV38" s="21">
        <v>25</v>
      </c>
      <c r="BW38" s="21">
        <v>25</v>
      </c>
      <c r="BX38" s="21">
        <v>25</v>
      </c>
      <c r="BY38" s="21">
        <v>25</v>
      </c>
      <c r="BZ38" s="21">
        <v>25</v>
      </c>
      <c r="CA38" s="7" t="s">
        <v>138</v>
      </c>
      <c r="CB38" s="21"/>
      <c r="CC38" s="21">
        <v>25</v>
      </c>
      <c r="CD38" s="21">
        <v>25</v>
      </c>
      <c r="CE38" s="21">
        <v>25</v>
      </c>
      <c r="CF38" s="21">
        <v>25</v>
      </c>
      <c r="CG38" s="21">
        <v>25</v>
      </c>
      <c r="CH38" s="21">
        <v>25</v>
      </c>
      <c r="CI38" s="21">
        <v>25</v>
      </c>
      <c r="CJ38" s="21">
        <v>25</v>
      </c>
      <c r="CK38" s="21">
        <v>25</v>
      </c>
      <c r="CL38" s="21">
        <v>25</v>
      </c>
      <c r="CM38" s="7" t="s">
        <v>138</v>
      </c>
      <c r="CN38" s="21"/>
      <c r="CO38" s="21">
        <v>120</v>
      </c>
      <c r="CP38" s="21">
        <v>120</v>
      </c>
      <c r="CQ38" s="21">
        <v>70</v>
      </c>
      <c r="CR38" s="21">
        <v>120</v>
      </c>
      <c r="CS38" s="21">
        <v>70</v>
      </c>
      <c r="CT38" s="7" t="s">
        <v>138</v>
      </c>
      <c r="CU38" s="21"/>
      <c r="CV38" s="21"/>
      <c r="CW38" s="21">
        <v>25</v>
      </c>
      <c r="CX38" s="21">
        <v>25</v>
      </c>
      <c r="CY38" s="21">
        <v>25</v>
      </c>
      <c r="CZ38" s="21">
        <v>25</v>
      </c>
      <c r="DA38" s="21">
        <v>25</v>
      </c>
      <c r="DB38" s="21">
        <v>25</v>
      </c>
      <c r="DC38" s="21">
        <v>25</v>
      </c>
      <c r="DD38" s="21">
        <v>25</v>
      </c>
      <c r="DE38" s="21">
        <v>25</v>
      </c>
      <c r="DF38" s="21">
        <v>25</v>
      </c>
      <c r="DG38" s="21">
        <v>25</v>
      </c>
      <c r="DH38" s="21">
        <v>25</v>
      </c>
      <c r="DI38" s="21">
        <v>25</v>
      </c>
      <c r="DJ38" s="21">
        <v>25</v>
      </c>
      <c r="DK38" s="21">
        <v>25</v>
      </c>
      <c r="DL38" s="21">
        <v>25</v>
      </c>
      <c r="DM38" s="21">
        <v>25</v>
      </c>
      <c r="DN38" s="21">
        <v>25</v>
      </c>
      <c r="DO38" s="21">
        <v>25</v>
      </c>
      <c r="DP38" s="21">
        <v>25</v>
      </c>
      <c r="DQ38" s="21">
        <v>25</v>
      </c>
      <c r="DR38" s="21">
        <v>25</v>
      </c>
      <c r="DS38" s="7" t="s">
        <v>138</v>
      </c>
      <c r="DT38" s="21"/>
      <c r="DU38" s="21"/>
      <c r="DV38" s="21">
        <v>25</v>
      </c>
      <c r="DW38" s="7" t="s">
        <v>138</v>
      </c>
      <c r="DX38" s="21"/>
      <c r="DY38" s="21">
        <v>25</v>
      </c>
      <c r="DZ38" s="7" t="s">
        <v>138</v>
      </c>
      <c r="EA38" s="19"/>
      <c r="EB38" s="21"/>
      <c r="EC38" s="21">
        <v>25</v>
      </c>
      <c r="ED38" s="7" t="s">
        <v>138</v>
      </c>
      <c r="EE38" s="19"/>
      <c r="EF38" s="21"/>
      <c r="EG38" s="21">
        <v>25</v>
      </c>
      <c r="EH38" s="7" t="s">
        <v>138</v>
      </c>
      <c r="EI38" s="19"/>
      <c r="EJ38" s="21"/>
      <c r="EK38" s="21">
        <v>25</v>
      </c>
      <c r="EL38" s="7" t="s">
        <v>138</v>
      </c>
      <c r="EM38" s="21"/>
      <c r="EN38" s="21">
        <v>25</v>
      </c>
      <c r="EO38" s="21">
        <v>25</v>
      </c>
      <c r="EP38" s="21">
        <v>25</v>
      </c>
      <c r="EQ38" s="21">
        <v>25</v>
      </c>
      <c r="ER38" s="21">
        <v>25</v>
      </c>
      <c r="ES38" s="21">
        <v>30</v>
      </c>
      <c r="ET38" s="21">
        <v>25</v>
      </c>
      <c r="EU38" s="21">
        <v>25</v>
      </c>
      <c r="EV38" s="21">
        <v>25</v>
      </c>
      <c r="EW38" s="21">
        <v>25</v>
      </c>
      <c r="EX38" s="21">
        <v>25</v>
      </c>
      <c r="EY38" s="7" t="s">
        <v>138</v>
      </c>
      <c r="EZ38" s="21"/>
      <c r="FA38" s="21">
        <v>25</v>
      </c>
      <c r="FB38" s="21">
        <v>25</v>
      </c>
      <c r="FC38" s="21">
        <v>25</v>
      </c>
      <c r="FD38" s="21">
        <v>25</v>
      </c>
      <c r="FE38" s="21">
        <v>25</v>
      </c>
      <c r="FF38" s="21">
        <v>25</v>
      </c>
      <c r="FG38" s="21">
        <v>25</v>
      </c>
      <c r="FH38" s="21">
        <v>25</v>
      </c>
      <c r="FI38" s="21">
        <v>25</v>
      </c>
    </row>
    <row r="39" spans="1:165" ht="12.75">
      <c r="A39" s="58"/>
      <c r="B39" s="59"/>
      <c r="C39" s="59"/>
      <c r="D39" s="59"/>
      <c r="E39" s="59"/>
      <c r="F39" s="60"/>
      <c r="G39" s="7" t="s">
        <v>127</v>
      </c>
      <c r="H39" s="10"/>
      <c r="I39" s="21">
        <v>262</v>
      </c>
      <c r="J39" s="21">
        <f aca="true" t="shared" si="98" ref="J39:AJ39">J40/J60</f>
        <v>13.572316618317446</v>
      </c>
      <c r="K39" s="21">
        <f t="shared" si="98"/>
        <v>11.081035357807478</v>
      </c>
      <c r="L39" s="21">
        <f t="shared" si="98"/>
        <v>9.053213545266068</v>
      </c>
      <c r="M39" s="21">
        <f t="shared" si="98"/>
        <v>14.199002818122697</v>
      </c>
      <c r="N39" s="21">
        <f t="shared" si="98"/>
        <v>15.339578454332553</v>
      </c>
      <c r="O39" s="21">
        <f t="shared" si="98"/>
        <v>4.803813714704804</v>
      </c>
      <c r="P39" s="21">
        <f t="shared" si="98"/>
        <v>11.238846945778999</v>
      </c>
      <c r="Q39" s="21">
        <f t="shared" si="98"/>
        <v>11.28337639965547</v>
      </c>
      <c r="R39" s="21">
        <f t="shared" si="98"/>
        <v>11.861644331763852</v>
      </c>
      <c r="S39" s="21">
        <f t="shared" si="98"/>
        <v>11.605244507441531</v>
      </c>
      <c r="T39" s="21">
        <f t="shared" si="98"/>
        <v>10.856953422841041</v>
      </c>
      <c r="U39" s="21">
        <f t="shared" si="98"/>
        <v>18.930635838150287</v>
      </c>
      <c r="V39" s="21">
        <f t="shared" si="98"/>
        <v>8.096415327564895</v>
      </c>
      <c r="W39" s="21">
        <f t="shared" si="98"/>
        <v>15.580399619410086</v>
      </c>
      <c r="X39" s="21">
        <f t="shared" si="98"/>
        <v>7.391942218711206</v>
      </c>
      <c r="Y39" s="21">
        <f t="shared" si="98"/>
        <v>10.498477320083348</v>
      </c>
      <c r="Z39" s="21">
        <f t="shared" si="98"/>
        <v>10.495112962666239</v>
      </c>
      <c r="AA39" s="21">
        <f t="shared" si="98"/>
        <v>11.2950508708398</v>
      </c>
      <c r="AB39" s="21">
        <f t="shared" si="98"/>
        <v>14.089051408905142</v>
      </c>
      <c r="AC39" s="21">
        <f t="shared" si="98"/>
        <v>10.347551342812006</v>
      </c>
      <c r="AD39" s="21">
        <f t="shared" si="98"/>
        <v>12.523900573613767</v>
      </c>
      <c r="AE39" s="21">
        <f t="shared" si="98"/>
        <v>8.993546615405739</v>
      </c>
      <c r="AF39" s="21">
        <f t="shared" si="98"/>
        <v>13.296792529435647</v>
      </c>
      <c r="AG39" s="21">
        <f t="shared" si="98"/>
        <v>11.634103019538188</v>
      </c>
      <c r="AH39" s="21">
        <f t="shared" si="98"/>
        <v>15.275186567164178</v>
      </c>
      <c r="AI39" s="21">
        <f t="shared" si="98"/>
        <v>14.320069960647137</v>
      </c>
      <c r="AJ39" s="21">
        <f t="shared" si="98"/>
        <v>12.972865914042385</v>
      </c>
      <c r="AK39" s="7" t="s">
        <v>127</v>
      </c>
      <c r="AL39" s="10"/>
      <c r="AM39" s="21">
        <v>262</v>
      </c>
      <c r="AN39" s="39">
        <f>AN40/AN60</f>
        <v>12.691338887812439</v>
      </c>
      <c r="AO39" s="39">
        <f>AO40/AO60</f>
        <v>14.245324053936494</v>
      </c>
      <c r="AP39" s="7" t="s">
        <v>127</v>
      </c>
      <c r="AQ39" s="10"/>
      <c r="AR39" s="21">
        <v>262</v>
      </c>
      <c r="AS39" s="21">
        <f aca="true" t="shared" si="99" ref="AS39:AX39">AS40/AS60</f>
        <v>14.367185786356657</v>
      </c>
      <c r="AT39" s="21">
        <f t="shared" si="99"/>
        <v>14.414612676056338</v>
      </c>
      <c r="AU39" s="21">
        <f t="shared" si="99"/>
        <v>14.061829111206526</v>
      </c>
      <c r="AV39" s="21">
        <f t="shared" si="99"/>
        <v>13.850708395009516</v>
      </c>
      <c r="AW39" s="21">
        <f t="shared" si="99"/>
        <v>14.313811188811188</v>
      </c>
      <c r="AX39" s="21">
        <f t="shared" si="99"/>
        <v>14.152981849611063</v>
      </c>
      <c r="AY39" s="7" t="s">
        <v>127</v>
      </c>
      <c r="AZ39" s="10"/>
      <c r="BA39" s="21">
        <v>262</v>
      </c>
      <c r="BB39" s="21">
        <f aca="true" t="shared" si="100" ref="BB39:BZ39">BB40/BB60</f>
        <v>14.367185786356657</v>
      </c>
      <c r="BC39" s="21">
        <f t="shared" si="100"/>
        <v>14.174421120969486</v>
      </c>
      <c r="BD39" s="21">
        <f t="shared" si="100"/>
        <v>14.05881090362739</v>
      </c>
      <c r="BE39" s="21">
        <f t="shared" si="100"/>
        <v>12.664346481051817</v>
      </c>
      <c r="BF39" s="21">
        <f t="shared" si="100"/>
        <v>12.469065296021322</v>
      </c>
      <c r="BG39" s="21">
        <f t="shared" si="100"/>
        <v>11.619655845307786</v>
      </c>
      <c r="BH39" s="21">
        <f t="shared" si="100"/>
        <v>13.597674901390908</v>
      </c>
      <c r="BI39" s="21">
        <f t="shared" si="100"/>
        <v>7.471198813733317</v>
      </c>
      <c r="BJ39" s="21">
        <f t="shared" si="100"/>
        <v>13.789473684210526</v>
      </c>
      <c r="BK39" s="21">
        <f t="shared" si="100"/>
        <v>9.10480956352516</v>
      </c>
      <c r="BL39" s="21">
        <f t="shared" si="100"/>
        <v>14.367185786356657</v>
      </c>
      <c r="BM39" s="21">
        <f t="shared" si="100"/>
        <v>13.49124613800206</v>
      </c>
      <c r="BN39" s="21">
        <f t="shared" si="100"/>
        <v>11.373502344156972</v>
      </c>
      <c r="BO39" s="21">
        <f t="shared" si="100"/>
        <v>15.27162508743297</v>
      </c>
      <c r="BP39" s="21">
        <f t="shared" si="100"/>
        <v>9.000961934863268</v>
      </c>
      <c r="BQ39" s="21">
        <f t="shared" si="100"/>
        <v>15.613825983313468</v>
      </c>
      <c r="BR39" s="21">
        <f t="shared" si="100"/>
        <v>14.516843971631205</v>
      </c>
      <c r="BS39" s="21">
        <f t="shared" si="100"/>
        <v>12.450104542862572</v>
      </c>
      <c r="BT39" s="21">
        <f t="shared" si="100"/>
        <v>6.72208538587849</v>
      </c>
      <c r="BU39" s="21">
        <f t="shared" si="100"/>
        <v>11.525602674643675</v>
      </c>
      <c r="BV39" s="21">
        <f t="shared" si="100"/>
        <v>9.865943666214791</v>
      </c>
      <c r="BW39" s="21">
        <f t="shared" si="100"/>
        <v>10.94768510780545</v>
      </c>
      <c r="BX39" s="21">
        <f t="shared" si="100"/>
        <v>12.32593150169364</v>
      </c>
      <c r="BY39" s="21">
        <f t="shared" si="100"/>
        <v>8.14676616915423</v>
      </c>
      <c r="BZ39" s="21">
        <f t="shared" si="100"/>
        <v>15.532368982689116</v>
      </c>
      <c r="CA39" s="7" t="s">
        <v>127</v>
      </c>
      <c r="CB39" s="21">
        <v>262</v>
      </c>
      <c r="CC39" s="21">
        <f aca="true" t="shared" si="101" ref="CC39:CL39">CC40/CC60</f>
        <v>14.03471180629955</v>
      </c>
      <c r="CD39" s="21">
        <f t="shared" si="101"/>
        <v>12.681510164569216</v>
      </c>
      <c r="CE39" s="21">
        <f t="shared" si="101"/>
        <v>12.671696653124396</v>
      </c>
      <c r="CF39" s="21">
        <f t="shared" si="101"/>
        <v>12.753115264797508</v>
      </c>
      <c r="CG39" s="21">
        <f t="shared" si="101"/>
        <v>13.862433862433862</v>
      </c>
      <c r="CH39" s="21">
        <f t="shared" si="101"/>
        <v>13.734535542042357</v>
      </c>
      <c r="CI39" s="21">
        <f t="shared" si="101"/>
        <v>13.572316618317446</v>
      </c>
      <c r="CJ39" s="21">
        <f t="shared" si="101"/>
        <v>13.662911973299959</v>
      </c>
      <c r="CK39" s="21">
        <f t="shared" si="101"/>
        <v>14.15910073497622</v>
      </c>
      <c r="CL39" s="21">
        <f t="shared" si="101"/>
        <v>14.156040631078453</v>
      </c>
      <c r="CM39" s="7" t="s">
        <v>127</v>
      </c>
      <c r="CN39" s="21">
        <v>262</v>
      </c>
      <c r="CO39" s="21">
        <f>CO40/CO60</f>
        <v>8.417445316055796</v>
      </c>
      <c r="CP39" s="21">
        <f>CP40/CP60</f>
        <v>8.31130379612985</v>
      </c>
      <c r="CQ39" s="21">
        <f>CQ40/CQ60</f>
        <v>6.490427150794494</v>
      </c>
      <c r="CR39" s="21">
        <f>CR40/CR60</f>
        <v>8.682924134883592</v>
      </c>
      <c r="CS39" s="21">
        <f>CS40/CS60</f>
        <v>16.651534410749953</v>
      </c>
      <c r="CT39" s="7" t="s">
        <v>127</v>
      </c>
      <c r="CU39" s="21">
        <v>262</v>
      </c>
      <c r="CV39" s="21">
        <v>262</v>
      </c>
      <c r="CW39" s="21">
        <f aca="true" t="shared" si="102" ref="CW39:DR39">CW40/CW60</f>
        <v>11.753095280818231</v>
      </c>
      <c r="CX39" s="21">
        <f t="shared" si="102"/>
        <v>13.836079425433038</v>
      </c>
      <c r="CY39" s="21">
        <f t="shared" si="102"/>
        <v>13.435897435897436</v>
      </c>
      <c r="CZ39" s="21">
        <f t="shared" si="102"/>
        <v>13.648676807668265</v>
      </c>
      <c r="DA39" s="21">
        <f t="shared" si="102"/>
        <v>12.047084789405922</v>
      </c>
      <c r="DB39" s="21">
        <f t="shared" si="102"/>
        <v>12.671696653124396</v>
      </c>
      <c r="DC39" s="21">
        <f t="shared" si="102"/>
        <v>11.160333958084854</v>
      </c>
      <c r="DD39" s="21">
        <f t="shared" si="102"/>
        <v>14.978275783215183</v>
      </c>
      <c r="DE39" s="21">
        <f t="shared" si="102"/>
        <v>11.513447002988224</v>
      </c>
      <c r="DF39" s="21">
        <f t="shared" si="102"/>
        <v>15.190166975881262</v>
      </c>
      <c r="DG39" s="21">
        <f t="shared" si="102"/>
        <v>13.97184300341297</v>
      </c>
      <c r="DH39" s="21">
        <f t="shared" si="102"/>
        <v>12.96516231195566</v>
      </c>
      <c r="DI39" s="21">
        <f t="shared" si="102"/>
        <v>12.86331500392773</v>
      </c>
      <c r="DJ39" s="21">
        <f t="shared" si="102"/>
        <v>10.750041030690957</v>
      </c>
      <c r="DK39" s="21">
        <f t="shared" si="102"/>
        <v>11.846626876469525</v>
      </c>
      <c r="DL39" s="21">
        <f t="shared" si="102"/>
        <v>12.998610835483232</v>
      </c>
      <c r="DM39" s="21">
        <f t="shared" si="102"/>
        <v>12.461948249619482</v>
      </c>
      <c r="DN39" s="21">
        <f t="shared" si="102"/>
        <v>12.931885488647582</v>
      </c>
      <c r="DO39" s="21">
        <f t="shared" si="102"/>
        <v>13.155252058646315</v>
      </c>
      <c r="DP39" s="21">
        <f t="shared" si="102"/>
        <v>12.693798449612403</v>
      </c>
      <c r="DQ39" s="21">
        <f t="shared" si="102"/>
        <v>12.635030864197532</v>
      </c>
      <c r="DR39" s="21">
        <f t="shared" si="102"/>
        <v>11.932956822736383</v>
      </c>
      <c r="DS39" s="7" t="s">
        <v>127</v>
      </c>
      <c r="DT39" s="21">
        <v>262</v>
      </c>
      <c r="DU39" s="21">
        <v>262</v>
      </c>
      <c r="DV39" s="21">
        <f>DV40/DV60</f>
        <v>18.90877598152425</v>
      </c>
      <c r="DW39" s="7" t="s">
        <v>127</v>
      </c>
      <c r="DX39" s="21">
        <v>262</v>
      </c>
      <c r="DY39" s="21">
        <f>DY40/DY60</f>
        <v>12.99345367982543</v>
      </c>
      <c r="DZ39" s="7" t="s">
        <v>127</v>
      </c>
      <c r="EA39" s="19"/>
      <c r="EB39" s="21">
        <v>262</v>
      </c>
      <c r="EC39" s="21">
        <f>EC40/EC60</f>
        <v>13.370075525617473</v>
      </c>
      <c r="ED39" s="7" t="s">
        <v>127</v>
      </c>
      <c r="EE39" s="19"/>
      <c r="EF39" s="21">
        <v>262</v>
      </c>
      <c r="EG39" s="21">
        <f>EG40/EG60</f>
        <v>14.146868250539956</v>
      </c>
      <c r="EH39" s="7" t="s">
        <v>127</v>
      </c>
      <c r="EI39" s="19"/>
      <c r="EJ39" s="21">
        <v>262</v>
      </c>
      <c r="EK39" s="21">
        <f>EK40/EK60</f>
        <v>15.752765752765752</v>
      </c>
      <c r="EL39" s="7" t="s">
        <v>127</v>
      </c>
      <c r="EM39" s="21">
        <v>262</v>
      </c>
      <c r="EN39" s="21">
        <f aca="true" t="shared" si="103" ref="EN39:EX39">EN40/EN60</f>
        <v>11.5929203539823</v>
      </c>
      <c r="EO39" s="21">
        <f t="shared" si="103"/>
        <v>11.5703939233351</v>
      </c>
      <c r="EP39" s="21">
        <f t="shared" si="103"/>
        <v>17.169069462647446</v>
      </c>
      <c r="EQ39" s="21">
        <f t="shared" si="103"/>
        <v>14.702581369248035</v>
      </c>
      <c r="ER39" s="21">
        <f t="shared" si="103"/>
        <v>11.81244364292155</v>
      </c>
      <c r="ES39" s="21">
        <f t="shared" si="103"/>
        <v>7.9066492304597125</v>
      </c>
      <c r="ET39" s="21">
        <f t="shared" si="103"/>
        <v>14.620535714285714</v>
      </c>
      <c r="EU39" s="21">
        <f t="shared" si="103"/>
        <v>12.504772814051165</v>
      </c>
      <c r="EV39" s="21">
        <f t="shared" si="103"/>
        <v>11.590868872765881</v>
      </c>
      <c r="EW39" s="21">
        <f t="shared" si="103"/>
        <v>10.316585289021894</v>
      </c>
      <c r="EX39" s="21">
        <f t="shared" si="103"/>
        <v>15.207801253772928</v>
      </c>
      <c r="EY39" s="7" t="s">
        <v>127</v>
      </c>
      <c r="EZ39" s="21">
        <v>262</v>
      </c>
      <c r="FA39" s="21">
        <f aca="true" t="shared" si="104" ref="FA39:FI39">FA40/FA60</f>
        <v>12.270513300861747</v>
      </c>
      <c r="FB39" s="21">
        <f t="shared" si="104"/>
        <v>11.594972561515313</v>
      </c>
      <c r="FC39" s="21">
        <f t="shared" si="104"/>
        <v>14.17135439203808</v>
      </c>
      <c r="FD39" s="21">
        <f t="shared" si="104"/>
        <v>11.001007725898557</v>
      </c>
      <c r="FE39" s="21">
        <f t="shared" si="104"/>
        <v>13.824398480371464</v>
      </c>
      <c r="FF39" s="21">
        <f t="shared" si="104"/>
        <v>14.417785604226282</v>
      </c>
      <c r="FG39" s="21">
        <f t="shared" si="104"/>
        <v>12.91403785488959</v>
      </c>
      <c r="FH39" s="21">
        <f t="shared" si="104"/>
        <v>12.438283327003418</v>
      </c>
      <c r="FI39" s="21">
        <f t="shared" si="104"/>
        <v>13.99871767471682</v>
      </c>
    </row>
    <row r="40" spans="1:165" ht="12.75">
      <c r="A40" s="58"/>
      <c r="B40" s="59"/>
      <c r="C40" s="59"/>
      <c r="D40" s="59"/>
      <c r="E40" s="59"/>
      <c r="F40" s="60"/>
      <c r="G40" s="7" t="s">
        <v>129</v>
      </c>
      <c r="H40" s="10"/>
      <c r="I40" s="21"/>
      <c r="J40" s="21">
        <f>J38*I39</f>
        <v>6550</v>
      </c>
      <c r="K40" s="21">
        <f>K38*I39</f>
        <v>6550</v>
      </c>
      <c r="L40" s="21">
        <f aca="true" t="shared" si="105" ref="L40:AJ40">L38*262</f>
        <v>6550</v>
      </c>
      <c r="M40" s="21">
        <f t="shared" si="105"/>
        <v>6550</v>
      </c>
      <c r="N40" s="21">
        <f t="shared" si="105"/>
        <v>6550</v>
      </c>
      <c r="O40" s="21">
        <f t="shared" si="105"/>
        <v>6550</v>
      </c>
      <c r="P40" s="21">
        <f t="shared" si="105"/>
        <v>6550</v>
      </c>
      <c r="Q40" s="21">
        <f t="shared" si="105"/>
        <v>6550</v>
      </c>
      <c r="R40" s="21">
        <f t="shared" si="105"/>
        <v>6550</v>
      </c>
      <c r="S40" s="21">
        <f t="shared" si="105"/>
        <v>6550</v>
      </c>
      <c r="T40" s="21">
        <f t="shared" si="105"/>
        <v>6550</v>
      </c>
      <c r="U40" s="21">
        <f t="shared" si="105"/>
        <v>6550</v>
      </c>
      <c r="V40" s="21">
        <f t="shared" si="105"/>
        <v>6550</v>
      </c>
      <c r="W40" s="21">
        <f t="shared" si="105"/>
        <v>6550</v>
      </c>
      <c r="X40" s="21">
        <f t="shared" si="105"/>
        <v>6550</v>
      </c>
      <c r="Y40" s="21">
        <f t="shared" si="105"/>
        <v>6550</v>
      </c>
      <c r="Z40" s="21">
        <f t="shared" si="105"/>
        <v>6550</v>
      </c>
      <c r="AA40" s="21">
        <f t="shared" si="105"/>
        <v>6550</v>
      </c>
      <c r="AB40" s="21">
        <f t="shared" si="105"/>
        <v>6550</v>
      </c>
      <c r="AC40" s="21">
        <f t="shared" si="105"/>
        <v>6550</v>
      </c>
      <c r="AD40" s="21">
        <f t="shared" si="105"/>
        <v>6550</v>
      </c>
      <c r="AE40" s="21">
        <f t="shared" si="105"/>
        <v>6550</v>
      </c>
      <c r="AF40" s="21">
        <f t="shared" si="105"/>
        <v>6550</v>
      </c>
      <c r="AG40" s="21">
        <f t="shared" si="105"/>
        <v>6550</v>
      </c>
      <c r="AH40" s="21">
        <f t="shared" si="105"/>
        <v>6550</v>
      </c>
      <c r="AI40" s="21">
        <f t="shared" si="105"/>
        <v>6550</v>
      </c>
      <c r="AJ40" s="21">
        <f t="shared" si="105"/>
        <v>6550</v>
      </c>
      <c r="AK40" s="7" t="s">
        <v>129</v>
      </c>
      <c r="AL40" s="10"/>
      <c r="AM40" s="21"/>
      <c r="AN40" s="39">
        <f>AN38*AM39</f>
        <v>6550</v>
      </c>
      <c r="AO40" s="39">
        <f>AO38*AM39</f>
        <v>6550</v>
      </c>
      <c r="AP40" s="7" t="s">
        <v>129</v>
      </c>
      <c r="AQ40" s="10"/>
      <c r="AR40" s="21"/>
      <c r="AS40" s="21">
        <f aca="true" t="shared" si="106" ref="AS40:AX40">AS38*262</f>
        <v>6550</v>
      </c>
      <c r="AT40" s="21">
        <f t="shared" si="106"/>
        <v>6550</v>
      </c>
      <c r="AU40" s="21">
        <f t="shared" si="106"/>
        <v>6550</v>
      </c>
      <c r="AV40" s="21">
        <f t="shared" si="106"/>
        <v>6550</v>
      </c>
      <c r="AW40" s="21">
        <f t="shared" si="106"/>
        <v>6550</v>
      </c>
      <c r="AX40" s="21">
        <f t="shared" si="106"/>
        <v>6550</v>
      </c>
      <c r="AY40" s="7" t="s">
        <v>129</v>
      </c>
      <c r="AZ40" s="10"/>
      <c r="BA40" s="21"/>
      <c r="BB40" s="21">
        <f aca="true" t="shared" si="107" ref="BB40:BZ40">BB38*262</f>
        <v>6550</v>
      </c>
      <c r="BC40" s="21">
        <f t="shared" si="107"/>
        <v>6550</v>
      </c>
      <c r="BD40" s="21">
        <f t="shared" si="107"/>
        <v>6550</v>
      </c>
      <c r="BE40" s="21">
        <f t="shared" si="107"/>
        <v>6550</v>
      </c>
      <c r="BF40" s="21">
        <f t="shared" si="107"/>
        <v>6550</v>
      </c>
      <c r="BG40" s="21">
        <f t="shared" si="107"/>
        <v>6550</v>
      </c>
      <c r="BH40" s="21">
        <f t="shared" si="107"/>
        <v>6550</v>
      </c>
      <c r="BI40" s="21">
        <f t="shared" si="107"/>
        <v>6550</v>
      </c>
      <c r="BJ40" s="21">
        <f t="shared" si="107"/>
        <v>6550</v>
      </c>
      <c r="BK40" s="21">
        <f t="shared" si="107"/>
        <v>6550</v>
      </c>
      <c r="BL40" s="21">
        <f t="shared" si="107"/>
        <v>6550</v>
      </c>
      <c r="BM40" s="21">
        <f t="shared" si="107"/>
        <v>6550</v>
      </c>
      <c r="BN40" s="21">
        <f t="shared" si="107"/>
        <v>6550</v>
      </c>
      <c r="BO40" s="21">
        <f t="shared" si="107"/>
        <v>6550</v>
      </c>
      <c r="BP40" s="21">
        <f t="shared" si="107"/>
        <v>6550</v>
      </c>
      <c r="BQ40" s="21">
        <f t="shared" si="107"/>
        <v>6550</v>
      </c>
      <c r="BR40" s="21">
        <f t="shared" si="107"/>
        <v>6550</v>
      </c>
      <c r="BS40" s="21">
        <f t="shared" si="107"/>
        <v>6550</v>
      </c>
      <c r="BT40" s="21">
        <f t="shared" si="107"/>
        <v>6550</v>
      </c>
      <c r="BU40" s="21">
        <f t="shared" si="107"/>
        <v>6550</v>
      </c>
      <c r="BV40" s="21">
        <f t="shared" si="107"/>
        <v>6550</v>
      </c>
      <c r="BW40" s="21">
        <f t="shared" si="107"/>
        <v>6550</v>
      </c>
      <c r="BX40" s="21">
        <f t="shared" si="107"/>
        <v>6550</v>
      </c>
      <c r="BY40" s="21">
        <f t="shared" si="107"/>
        <v>6550</v>
      </c>
      <c r="BZ40" s="21">
        <f t="shared" si="107"/>
        <v>6550</v>
      </c>
      <c r="CA40" s="7" t="s">
        <v>129</v>
      </c>
      <c r="CB40" s="21"/>
      <c r="CC40" s="21">
        <f aca="true" t="shared" si="108" ref="CC40:CL40">CC38*262</f>
        <v>6550</v>
      </c>
      <c r="CD40" s="21">
        <f t="shared" si="108"/>
        <v>6550</v>
      </c>
      <c r="CE40" s="21">
        <f t="shared" si="108"/>
        <v>6550</v>
      </c>
      <c r="CF40" s="21">
        <f t="shared" si="108"/>
        <v>6550</v>
      </c>
      <c r="CG40" s="21">
        <f t="shared" si="108"/>
        <v>6550</v>
      </c>
      <c r="CH40" s="21">
        <f t="shared" si="108"/>
        <v>6550</v>
      </c>
      <c r="CI40" s="21">
        <f t="shared" si="108"/>
        <v>6550</v>
      </c>
      <c r="CJ40" s="21">
        <f t="shared" si="108"/>
        <v>6550</v>
      </c>
      <c r="CK40" s="21">
        <f t="shared" si="108"/>
        <v>6550</v>
      </c>
      <c r="CL40" s="21">
        <f t="shared" si="108"/>
        <v>6550</v>
      </c>
      <c r="CM40" s="7" t="s">
        <v>129</v>
      </c>
      <c r="CN40" s="21"/>
      <c r="CO40" s="21">
        <f>CO38*262</f>
        <v>31440</v>
      </c>
      <c r="CP40" s="21">
        <f>CP38*262</f>
        <v>31440</v>
      </c>
      <c r="CQ40" s="21">
        <f>CQ38*262</f>
        <v>18340</v>
      </c>
      <c r="CR40" s="21">
        <f>CR38*262</f>
        <v>31440</v>
      </c>
      <c r="CS40" s="21">
        <f>CS38*262</f>
        <v>18340</v>
      </c>
      <c r="CT40" s="7" t="s">
        <v>129</v>
      </c>
      <c r="CU40" s="21"/>
      <c r="CV40" s="21"/>
      <c r="CW40" s="21">
        <f>CW38*262</f>
        <v>6550</v>
      </c>
      <c r="CX40" s="21">
        <f>CX38*262</f>
        <v>6550</v>
      </c>
      <c r="CY40" s="21">
        <f aca="true" t="shared" si="109" ref="CY40:DR40">CY38*262</f>
        <v>6550</v>
      </c>
      <c r="CZ40" s="21">
        <f t="shared" si="109"/>
        <v>6550</v>
      </c>
      <c r="DA40" s="21">
        <f t="shared" si="109"/>
        <v>6550</v>
      </c>
      <c r="DB40" s="21">
        <f t="shared" si="109"/>
        <v>6550</v>
      </c>
      <c r="DC40" s="21">
        <f t="shared" si="109"/>
        <v>6550</v>
      </c>
      <c r="DD40" s="21">
        <f t="shared" si="109"/>
        <v>6550</v>
      </c>
      <c r="DE40" s="21">
        <f t="shared" si="109"/>
        <v>6550</v>
      </c>
      <c r="DF40" s="21">
        <f t="shared" si="109"/>
        <v>6550</v>
      </c>
      <c r="DG40" s="21">
        <f t="shared" si="109"/>
        <v>6550</v>
      </c>
      <c r="DH40" s="21">
        <f t="shared" si="109"/>
        <v>6550</v>
      </c>
      <c r="DI40" s="21">
        <f t="shared" si="109"/>
        <v>6550</v>
      </c>
      <c r="DJ40" s="21">
        <f t="shared" si="109"/>
        <v>6550</v>
      </c>
      <c r="DK40" s="21">
        <f t="shared" si="109"/>
        <v>6550</v>
      </c>
      <c r="DL40" s="21">
        <f t="shared" si="109"/>
        <v>6550</v>
      </c>
      <c r="DM40" s="21">
        <f t="shared" si="109"/>
        <v>6550</v>
      </c>
      <c r="DN40" s="21">
        <f t="shared" si="109"/>
        <v>6550</v>
      </c>
      <c r="DO40" s="21">
        <f t="shared" si="109"/>
        <v>6550</v>
      </c>
      <c r="DP40" s="21">
        <f t="shared" si="109"/>
        <v>6550</v>
      </c>
      <c r="DQ40" s="21">
        <f t="shared" si="109"/>
        <v>6550</v>
      </c>
      <c r="DR40" s="21">
        <f t="shared" si="109"/>
        <v>6550</v>
      </c>
      <c r="DS40" s="7" t="s">
        <v>129</v>
      </c>
      <c r="DT40" s="21"/>
      <c r="DU40" s="21"/>
      <c r="DV40" s="21">
        <f>DV38*262</f>
        <v>6550</v>
      </c>
      <c r="DW40" s="7" t="s">
        <v>129</v>
      </c>
      <c r="DX40" s="21"/>
      <c r="DY40" s="21">
        <f>DY38*262</f>
        <v>6550</v>
      </c>
      <c r="DZ40" s="7" t="s">
        <v>129</v>
      </c>
      <c r="EA40" s="19"/>
      <c r="EB40" s="21"/>
      <c r="EC40" s="21">
        <f>EC38*262</f>
        <v>6550</v>
      </c>
      <c r="ED40" s="7" t="s">
        <v>129</v>
      </c>
      <c r="EE40" s="19"/>
      <c r="EF40" s="21"/>
      <c r="EG40" s="21">
        <f>EG38*262</f>
        <v>6550</v>
      </c>
      <c r="EH40" s="7" t="s">
        <v>129</v>
      </c>
      <c r="EI40" s="19"/>
      <c r="EJ40" s="21"/>
      <c r="EK40" s="21">
        <f>EK38*262</f>
        <v>6550</v>
      </c>
      <c r="EL40" s="7" t="s">
        <v>129</v>
      </c>
      <c r="EM40" s="21"/>
      <c r="EN40" s="21">
        <f aca="true" t="shared" si="110" ref="EN40:EX40">EN38*262</f>
        <v>6550</v>
      </c>
      <c r="EO40" s="21">
        <f t="shared" si="110"/>
        <v>6550</v>
      </c>
      <c r="EP40" s="21">
        <f t="shared" si="110"/>
        <v>6550</v>
      </c>
      <c r="EQ40" s="21">
        <f t="shared" si="110"/>
        <v>6550</v>
      </c>
      <c r="ER40" s="21">
        <f t="shared" si="110"/>
        <v>6550</v>
      </c>
      <c r="ES40" s="21">
        <f t="shared" si="110"/>
        <v>7860</v>
      </c>
      <c r="ET40" s="21">
        <f t="shared" si="110"/>
        <v>6550</v>
      </c>
      <c r="EU40" s="21">
        <f t="shared" si="110"/>
        <v>6550</v>
      </c>
      <c r="EV40" s="21">
        <f t="shared" si="110"/>
        <v>6550</v>
      </c>
      <c r="EW40" s="21">
        <f t="shared" si="110"/>
        <v>6550</v>
      </c>
      <c r="EX40" s="21">
        <f t="shared" si="110"/>
        <v>6550</v>
      </c>
      <c r="EY40" s="7" t="s">
        <v>129</v>
      </c>
      <c r="EZ40" s="21"/>
      <c r="FA40" s="21">
        <f aca="true" t="shared" si="111" ref="FA40:FI40">FA38*262</f>
        <v>6550</v>
      </c>
      <c r="FB40" s="21">
        <f t="shared" si="111"/>
        <v>6550</v>
      </c>
      <c r="FC40" s="21">
        <f t="shared" si="111"/>
        <v>6550</v>
      </c>
      <c r="FD40" s="21">
        <f t="shared" si="111"/>
        <v>6550</v>
      </c>
      <c r="FE40" s="21">
        <f t="shared" si="111"/>
        <v>6550</v>
      </c>
      <c r="FF40" s="21">
        <f t="shared" si="111"/>
        <v>6550</v>
      </c>
      <c r="FG40" s="21">
        <f t="shared" si="111"/>
        <v>6550</v>
      </c>
      <c r="FH40" s="21">
        <f t="shared" si="111"/>
        <v>6550</v>
      </c>
      <c r="FI40" s="21">
        <f t="shared" si="111"/>
        <v>6550</v>
      </c>
    </row>
    <row r="41" spans="1:165" ht="12.75">
      <c r="A41" s="61"/>
      <c r="B41" s="62"/>
      <c r="C41" s="62"/>
      <c r="D41" s="62"/>
      <c r="E41" s="62"/>
      <c r="F41" s="63"/>
      <c r="G41" s="7" t="s">
        <v>130</v>
      </c>
      <c r="H41" s="10"/>
      <c r="I41" s="21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7" t="s">
        <v>130</v>
      </c>
      <c r="AL41" s="10"/>
      <c r="AM41" s="21"/>
      <c r="AN41" s="39"/>
      <c r="AO41" s="39"/>
      <c r="AP41" s="7" t="s">
        <v>130</v>
      </c>
      <c r="AQ41" s="10"/>
      <c r="AR41" s="21"/>
      <c r="AS41" s="24"/>
      <c r="AT41" s="24"/>
      <c r="AU41" s="24"/>
      <c r="AV41" s="24"/>
      <c r="AW41" s="24"/>
      <c r="AX41" s="24"/>
      <c r="AY41" s="7" t="s">
        <v>130</v>
      </c>
      <c r="AZ41" s="10"/>
      <c r="BA41" s="21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7" t="s">
        <v>130</v>
      </c>
      <c r="CB41" s="21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7" t="s">
        <v>130</v>
      </c>
      <c r="CN41" s="21"/>
      <c r="CO41" s="24"/>
      <c r="CP41" s="24"/>
      <c r="CQ41" s="24"/>
      <c r="CR41" s="24"/>
      <c r="CS41" s="24"/>
      <c r="CT41" s="7" t="s">
        <v>130</v>
      </c>
      <c r="CU41" s="21"/>
      <c r="CV41" s="21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7" t="s">
        <v>130</v>
      </c>
      <c r="DT41" s="21"/>
      <c r="DU41" s="21"/>
      <c r="DV41" s="24"/>
      <c r="DW41" s="7" t="s">
        <v>130</v>
      </c>
      <c r="DX41" s="21"/>
      <c r="DY41" s="24"/>
      <c r="DZ41" s="7" t="s">
        <v>130</v>
      </c>
      <c r="EA41" s="19"/>
      <c r="EB41" s="21"/>
      <c r="EC41" s="24"/>
      <c r="ED41" s="7" t="s">
        <v>130</v>
      </c>
      <c r="EE41" s="19"/>
      <c r="EF41" s="21"/>
      <c r="EG41" s="24"/>
      <c r="EH41" s="7" t="s">
        <v>130</v>
      </c>
      <c r="EI41" s="19"/>
      <c r="EJ41" s="21"/>
      <c r="EK41" s="24"/>
      <c r="EL41" s="7" t="s">
        <v>130</v>
      </c>
      <c r="EM41" s="21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7" t="s">
        <v>130</v>
      </c>
      <c r="EZ41" s="21"/>
      <c r="FA41" s="24"/>
      <c r="FB41" s="24"/>
      <c r="FC41" s="24"/>
      <c r="FD41" s="24"/>
      <c r="FE41" s="24"/>
      <c r="FF41" s="24"/>
      <c r="FG41" s="24"/>
      <c r="FH41" s="24"/>
      <c r="FI41" s="24"/>
    </row>
    <row r="42" spans="1:165" ht="12.75">
      <c r="A42" s="55" t="s">
        <v>142</v>
      </c>
      <c r="B42" s="56"/>
      <c r="C42" s="56"/>
      <c r="D42" s="56"/>
      <c r="E42" s="56"/>
      <c r="F42" s="57"/>
      <c r="G42" s="7" t="s">
        <v>141</v>
      </c>
      <c r="H42" s="10"/>
      <c r="I42" s="21"/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7" t="s">
        <v>141</v>
      </c>
      <c r="AL42" s="10"/>
      <c r="AM42" s="21"/>
      <c r="AN42" s="39">
        <v>7</v>
      </c>
      <c r="AO42" s="39">
        <v>7</v>
      </c>
      <c r="AP42" s="7" t="s">
        <v>141</v>
      </c>
      <c r="AQ42" s="10"/>
      <c r="AR42" s="21"/>
      <c r="AS42" s="39">
        <v>7</v>
      </c>
      <c r="AT42" s="39">
        <v>7</v>
      </c>
      <c r="AU42" s="39">
        <v>7</v>
      </c>
      <c r="AV42" s="39">
        <v>7</v>
      </c>
      <c r="AW42" s="39">
        <v>7</v>
      </c>
      <c r="AX42" s="39">
        <v>7</v>
      </c>
      <c r="AY42" s="7" t="s">
        <v>141</v>
      </c>
      <c r="AZ42" s="10"/>
      <c r="BA42" s="21"/>
      <c r="BB42" s="39">
        <v>7</v>
      </c>
      <c r="BC42" s="39">
        <v>7</v>
      </c>
      <c r="BD42" s="39">
        <v>7</v>
      </c>
      <c r="BE42" s="39">
        <v>7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7" t="s">
        <v>141</v>
      </c>
      <c r="CB42" s="21"/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7" t="s">
        <v>141</v>
      </c>
      <c r="CN42" s="21"/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7" t="s">
        <v>141</v>
      </c>
      <c r="CU42" s="21"/>
      <c r="CV42" s="21"/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0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  <c r="DR42" s="21">
        <v>0</v>
      </c>
      <c r="DS42" s="7" t="s">
        <v>141</v>
      </c>
      <c r="DT42" s="21"/>
      <c r="DU42" s="21"/>
      <c r="DV42" s="21">
        <v>0</v>
      </c>
      <c r="DW42" s="7" t="s">
        <v>141</v>
      </c>
      <c r="DX42" s="21"/>
      <c r="DY42" s="39">
        <v>7</v>
      </c>
      <c r="DZ42" s="7" t="s">
        <v>141</v>
      </c>
      <c r="EA42" s="19"/>
      <c r="EB42" s="21"/>
      <c r="EC42" s="39">
        <v>6</v>
      </c>
      <c r="ED42" s="7" t="s">
        <v>141</v>
      </c>
      <c r="EE42" s="19"/>
      <c r="EF42" s="21"/>
      <c r="EG42" s="21">
        <v>0</v>
      </c>
      <c r="EH42" s="7" t="s">
        <v>141</v>
      </c>
      <c r="EI42" s="19"/>
      <c r="EJ42" s="21"/>
      <c r="EK42" s="39">
        <v>7</v>
      </c>
      <c r="EL42" s="7" t="s">
        <v>141</v>
      </c>
      <c r="EM42" s="21"/>
      <c r="EN42" s="21">
        <v>0</v>
      </c>
      <c r="EO42" s="21">
        <v>0</v>
      </c>
      <c r="EP42" s="21">
        <v>0</v>
      </c>
      <c r="EQ42" s="21">
        <v>0</v>
      </c>
      <c r="ER42" s="21">
        <v>0</v>
      </c>
      <c r="ES42" s="21">
        <v>0</v>
      </c>
      <c r="ET42" s="21">
        <v>0</v>
      </c>
      <c r="EU42" s="21">
        <v>0</v>
      </c>
      <c r="EV42" s="21">
        <v>0</v>
      </c>
      <c r="EW42" s="21">
        <v>0</v>
      </c>
      <c r="EX42" s="21">
        <v>0</v>
      </c>
      <c r="EY42" s="7" t="s">
        <v>141</v>
      </c>
      <c r="EZ42" s="21"/>
      <c r="FA42" s="21">
        <v>0</v>
      </c>
      <c r="FB42" s="21">
        <v>0</v>
      </c>
      <c r="FC42" s="39">
        <v>7</v>
      </c>
      <c r="FD42" s="21">
        <v>0</v>
      </c>
      <c r="FE42" s="21">
        <v>0</v>
      </c>
      <c r="FF42" s="21">
        <v>0</v>
      </c>
      <c r="FG42" s="21">
        <v>0</v>
      </c>
      <c r="FH42" s="21">
        <v>0</v>
      </c>
      <c r="FI42" s="39">
        <v>7</v>
      </c>
    </row>
    <row r="43" spans="1:165" ht="12.75">
      <c r="A43" s="58"/>
      <c r="B43" s="59"/>
      <c r="C43" s="59"/>
      <c r="D43" s="59"/>
      <c r="E43" s="59"/>
      <c r="F43" s="60"/>
      <c r="G43" s="7" t="s">
        <v>127</v>
      </c>
      <c r="H43" s="10"/>
      <c r="I43" s="21">
        <v>3121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7" t="s">
        <v>127</v>
      </c>
      <c r="AL43" s="10"/>
      <c r="AM43" s="21">
        <v>3121</v>
      </c>
      <c r="AN43" s="39">
        <f>AN44/AN60</f>
        <v>42.33094361557838</v>
      </c>
      <c r="AO43" s="39">
        <f>AO44/AO60</f>
        <v>47.51413658112222</v>
      </c>
      <c r="AP43" s="7" t="s">
        <v>127</v>
      </c>
      <c r="AQ43" s="10"/>
      <c r="AR43" s="21">
        <v>3121</v>
      </c>
      <c r="AS43" s="21">
        <f aca="true" t="shared" si="112" ref="AS43:AX43">AS44/AS60</f>
        <v>47.92059662206624</v>
      </c>
      <c r="AT43" s="21">
        <f t="shared" si="112"/>
        <v>48.07878521126761</v>
      </c>
      <c r="AU43" s="21">
        <f t="shared" si="112"/>
        <v>46.90210390725633</v>
      </c>
      <c r="AV43" s="21">
        <f t="shared" si="112"/>
        <v>46.19792768027067</v>
      </c>
      <c r="AW43" s="21">
        <f t="shared" si="112"/>
        <v>47.742569930069926</v>
      </c>
      <c r="AX43" s="21">
        <f t="shared" si="112"/>
        <v>47.20613656006914</v>
      </c>
      <c r="AY43" s="7" t="s">
        <v>127</v>
      </c>
      <c r="AZ43" s="10"/>
      <c r="BA43" s="21">
        <v>3121</v>
      </c>
      <c r="BB43" s="21">
        <f aca="true" t="shared" si="113" ref="BB43:BZ43">BB44/BB60</f>
        <v>47.92059662206624</v>
      </c>
      <c r="BC43" s="21">
        <f t="shared" si="113"/>
        <v>47.27764553127029</v>
      </c>
      <c r="BD43" s="21">
        <f t="shared" si="113"/>
        <v>46.89203691779352</v>
      </c>
      <c r="BE43" s="21">
        <f t="shared" si="113"/>
        <v>42.24091260634184</v>
      </c>
      <c r="BF43" s="21">
        <f t="shared" si="113"/>
        <v>0</v>
      </c>
      <c r="BG43" s="21">
        <f t="shared" si="113"/>
        <v>0</v>
      </c>
      <c r="BH43" s="21">
        <f t="shared" si="113"/>
        <v>0</v>
      </c>
      <c r="BI43" s="21">
        <f t="shared" si="113"/>
        <v>0</v>
      </c>
      <c r="BJ43" s="21">
        <f t="shared" si="113"/>
        <v>0</v>
      </c>
      <c r="BK43" s="21">
        <f t="shared" si="113"/>
        <v>0</v>
      </c>
      <c r="BL43" s="21">
        <f t="shared" si="113"/>
        <v>0</v>
      </c>
      <c r="BM43" s="21">
        <f t="shared" si="113"/>
        <v>0</v>
      </c>
      <c r="BN43" s="21">
        <f t="shared" si="113"/>
        <v>0</v>
      </c>
      <c r="BO43" s="21">
        <f t="shared" si="113"/>
        <v>0</v>
      </c>
      <c r="BP43" s="21">
        <f t="shared" si="113"/>
        <v>0</v>
      </c>
      <c r="BQ43" s="21">
        <f t="shared" si="113"/>
        <v>0</v>
      </c>
      <c r="BR43" s="21">
        <f t="shared" si="113"/>
        <v>0</v>
      </c>
      <c r="BS43" s="21">
        <f t="shared" si="113"/>
        <v>0</v>
      </c>
      <c r="BT43" s="21">
        <f t="shared" si="113"/>
        <v>0</v>
      </c>
      <c r="BU43" s="21">
        <f t="shared" si="113"/>
        <v>0</v>
      </c>
      <c r="BV43" s="21">
        <f t="shared" si="113"/>
        <v>0</v>
      </c>
      <c r="BW43" s="21">
        <f t="shared" si="113"/>
        <v>0</v>
      </c>
      <c r="BX43" s="21">
        <f t="shared" si="113"/>
        <v>0</v>
      </c>
      <c r="BY43" s="21">
        <f t="shared" si="113"/>
        <v>0</v>
      </c>
      <c r="BZ43" s="21">
        <f t="shared" si="113"/>
        <v>0</v>
      </c>
      <c r="CA43" s="7" t="s">
        <v>127</v>
      </c>
      <c r="CB43" s="21">
        <v>3121</v>
      </c>
      <c r="CC43" s="21">
        <f aca="true" t="shared" si="114" ref="CC43:CL43">CC44/CC60</f>
        <v>0</v>
      </c>
      <c r="CD43" s="21">
        <f t="shared" si="114"/>
        <v>0</v>
      </c>
      <c r="CE43" s="21">
        <f t="shared" si="114"/>
        <v>0</v>
      </c>
      <c r="CF43" s="21">
        <f t="shared" si="114"/>
        <v>0</v>
      </c>
      <c r="CG43" s="21">
        <f t="shared" si="114"/>
        <v>0</v>
      </c>
      <c r="CH43" s="21">
        <f t="shared" si="114"/>
        <v>0</v>
      </c>
      <c r="CI43" s="21">
        <f t="shared" si="114"/>
        <v>0</v>
      </c>
      <c r="CJ43" s="21">
        <f t="shared" si="114"/>
        <v>0</v>
      </c>
      <c r="CK43" s="21">
        <f t="shared" si="114"/>
        <v>0</v>
      </c>
      <c r="CL43" s="21">
        <f t="shared" si="114"/>
        <v>0</v>
      </c>
      <c r="CM43" s="7" t="s">
        <v>127</v>
      </c>
      <c r="CN43" s="21">
        <v>3121</v>
      </c>
      <c r="CO43" s="21">
        <f>CO44/CO60</f>
        <v>0</v>
      </c>
      <c r="CP43" s="21">
        <f>CP44/CP60</f>
        <v>0</v>
      </c>
      <c r="CQ43" s="21">
        <f>CQ44/CQ60</f>
        <v>0</v>
      </c>
      <c r="CR43" s="21">
        <f>CR44/CR60</f>
        <v>0</v>
      </c>
      <c r="CS43" s="21">
        <f>CS44/CS60</f>
        <v>0</v>
      </c>
      <c r="CT43" s="7" t="s">
        <v>127</v>
      </c>
      <c r="CU43" s="21">
        <v>3121</v>
      </c>
      <c r="CV43" s="21">
        <v>3121</v>
      </c>
      <c r="CW43" s="21">
        <f aca="true" t="shared" si="115" ref="CW43:DR43">CW44/CW60</f>
        <v>0</v>
      </c>
      <c r="CX43" s="21">
        <f t="shared" si="115"/>
        <v>0</v>
      </c>
      <c r="CY43" s="21">
        <f t="shared" si="115"/>
        <v>0</v>
      </c>
      <c r="CZ43" s="21">
        <f t="shared" si="115"/>
        <v>0</v>
      </c>
      <c r="DA43" s="21">
        <f t="shared" si="115"/>
        <v>0</v>
      </c>
      <c r="DB43" s="21">
        <f t="shared" si="115"/>
        <v>0</v>
      </c>
      <c r="DC43" s="21">
        <f t="shared" si="115"/>
        <v>0</v>
      </c>
      <c r="DD43" s="21">
        <f t="shared" si="115"/>
        <v>0</v>
      </c>
      <c r="DE43" s="21">
        <f t="shared" si="115"/>
        <v>0</v>
      </c>
      <c r="DF43" s="21">
        <f t="shared" si="115"/>
        <v>0</v>
      </c>
      <c r="DG43" s="21">
        <f t="shared" si="115"/>
        <v>0</v>
      </c>
      <c r="DH43" s="21">
        <f t="shared" si="115"/>
        <v>0</v>
      </c>
      <c r="DI43" s="21">
        <f t="shared" si="115"/>
        <v>0</v>
      </c>
      <c r="DJ43" s="21">
        <f t="shared" si="115"/>
        <v>0</v>
      </c>
      <c r="DK43" s="21">
        <f t="shared" si="115"/>
        <v>0</v>
      </c>
      <c r="DL43" s="21">
        <f t="shared" si="115"/>
        <v>0</v>
      </c>
      <c r="DM43" s="21">
        <f t="shared" si="115"/>
        <v>0</v>
      </c>
      <c r="DN43" s="21">
        <f t="shared" si="115"/>
        <v>0</v>
      </c>
      <c r="DO43" s="21">
        <f t="shared" si="115"/>
        <v>0</v>
      </c>
      <c r="DP43" s="21">
        <f t="shared" si="115"/>
        <v>0</v>
      </c>
      <c r="DQ43" s="21">
        <f t="shared" si="115"/>
        <v>0</v>
      </c>
      <c r="DR43" s="21">
        <f t="shared" si="115"/>
        <v>0</v>
      </c>
      <c r="DS43" s="7" t="s">
        <v>127</v>
      </c>
      <c r="DT43" s="21">
        <v>3121</v>
      </c>
      <c r="DU43" s="21">
        <v>3121</v>
      </c>
      <c r="DV43" s="21">
        <f>DV44/DV60</f>
        <v>0</v>
      </c>
      <c r="DW43" s="7" t="s">
        <v>127</v>
      </c>
      <c r="DX43" s="21">
        <v>3121</v>
      </c>
      <c r="DY43" s="21">
        <f>DY44/DY60</f>
        <v>43.338623289029954</v>
      </c>
      <c r="DZ43" s="7" t="s">
        <v>127</v>
      </c>
      <c r="EA43" s="19"/>
      <c r="EB43" s="21">
        <v>3121</v>
      </c>
      <c r="EC43" s="21">
        <f>EC44/EC60</f>
        <v>38.22412737293325</v>
      </c>
      <c r="ED43" s="7" t="s">
        <v>127</v>
      </c>
      <c r="EE43" s="19"/>
      <c r="EF43" s="21">
        <v>3121</v>
      </c>
      <c r="EG43" s="21">
        <f>EG44/EG60</f>
        <v>0</v>
      </c>
      <c r="EH43" s="7" t="s">
        <v>127</v>
      </c>
      <c r="EI43" s="19"/>
      <c r="EJ43" s="21">
        <v>3121</v>
      </c>
      <c r="EK43" s="21">
        <f>EK44/EK60</f>
        <v>52.54208754208754</v>
      </c>
      <c r="EL43" s="7" t="s">
        <v>127</v>
      </c>
      <c r="EM43" s="21">
        <v>3121</v>
      </c>
      <c r="EN43" s="21">
        <f aca="true" t="shared" si="116" ref="EN43:EX43">EN44/EN60</f>
        <v>0</v>
      </c>
      <c r="EO43" s="21">
        <f t="shared" si="116"/>
        <v>0</v>
      </c>
      <c r="EP43" s="21">
        <f t="shared" si="116"/>
        <v>0</v>
      </c>
      <c r="EQ43" s="21">
        <f t="shared" si="116"/>
        <v>0</v>
      </c>
      <c r="ER43" s="21">
        <f t="shared" si="116"/>
        <v>0</v>
      </c>
      <c r="ES43" s="21">
        <f t="shared" si="116"/>
        <v>0</v>
      </c>
      <c r="ET43" s="21">
        <f t="shared" si="116"/>
        <v>0</v>
      </c>
      <c r="EU43" s="21">
        <f t="shared" si="116"/>
        <v>0</v>
      </c>
      <c r="EV43" s="21">
        <f t="shared" si="116"/>
        <v>0</v>
      </c>
      <c r="EW43" s="21">
        <f t="shared" si="116"/>
        <v>0</v>
      </c>
      <c r="EX43" s="21">
        <f t="shared" si="116"/>
        <v>0</v>
      </c>
      <c r="EY43" s="7" t="s">
        <v>127</v>
      </c>
      <c r="EZ43" s="21">
        <v>3121</v>
      </c>
      <c r="FA43" s="21">
        <f aca="true" t="shared" si="117" ref="FA43:FI43">FA44/FA60</f>
        <v>0</v>
      </c>
      <c r="FB43" s="21">
        <f t="shared" si="117"/>
        <v>0</v>
      </c>
      <c r="FC43" s="21">
        <f t="shared" si="117"/>
        <v>47.267416702726095</v>
      </c>
      <c r="FD43" s="21">
        <f t="shared" si="117"/>
        <v>0</v>
      </c>
      <c r="FE43" s="21">
        <f t="shared" si="117"/>
        <v>0</v>
      </c>
      <c r="FF43" s="21">
        <f t="shared" si="117"/>
        <v>0</v>
      </c>
      <c r="FG43" s="21">
        <f t="shared" si="117"/>
        <v>0</v>
      </c>
      <c r="FH43" s="21">
        <f t="shared" si="117"/>
        <v>0</v>
      </c>
      <c r="FI43" s="21">
        <f t="shared" si="117"/>
        <v>46.69160076939517</v>
      </c>
    </row>
    <row r="44" spans="1:165" ht="12.75">
      <c r="A44" s="58"/>
      <c r="B44" s="59"/>
      <c r="C44" s="59"/>
      <c r="D44" s="59"/>
      <c r="E44" s="59"/>
      <c r="F44" s="60"/>
      <c r="G44" s="7" t="s">
        <v>129</v>
      </c>
      <c r="H44" s="10"/>
      <c r="I44" s="21"/>
      <c r="J44" s="21">
        <v>0</v>
      </c>
      <c r="K44" s="21">
        <v>0</v>
      </c>
      <c r="L44" s="21">
        <f aca="true" t="shared" si="118" ref="L44:AJ44">L42*3121</f>
        <v>0</v>
      </c>
      <c r="M44" s="21">
        <f t="shared" si="118"/>
        <v>0</v>
      </c>
      <c r="N44" s="21">
        <f t="shared" si="118"/>
        <v>0</v>
      </c>
      <c r="O44" s="21">
        <f t="shared" si="118"/>
        <v>0</v>
      </c>
      <c r="P44" s="21">
        <f t="shared" si="118"/>
        <v>0</v>
      </c>
      <c r="Q44" s="21">
        <f t="shared" si="118"/>
        <v>0</v>
      </c>
      <c r="R44" s="21">
        <f t="shared" si="118"/>
        <v>0</v>
      </c>
      <c r="S44" s="21">
        <f t="shared" si="118"/>
        <v>0</v>
      </c>
      <c r="T44" s="21">
        <f t="shared" si="118"/>
        <v>0</v>
      </c>
      <c r="U44" s="21">
        <f t="shared" si="118"/>
        <v>0</v>
      </c>
      <c r="V44" s="21">
        <f t="shared" si="118"/>
        <v>0</v>
      </c>
      <c r="W44" s="21">
        <f t="shared" si="118"/>
        <v>0</v>
      </c>
      <c r="X44" s="21">
        <f t="shared" si="118"/>
        <v>0</v>
      </c>
      <c r="Y44" s="21">
        <f t="shared" si="118"/>
        <v>0</v>
      </c>
      <c r="Z44" s="21">
        <f t="shared" si="118"/>
        <v>0</v>
      </c>
      <c r="AA44" s="21">
        <f t="shared" si="118"/>
        <v>0</v>
      </c>
      <c r="AB44" s="21">
        <f t="shared" si="118"/>
        <v>0</v>
      </c>
      <c r="AC44" s="21">
        <f t="shared" si="118"/>
        <v>0</v>
      </c>
      <c r="AD44" s="21">
        <f t="shared" si="118"/>
        <v>0</v>
      </c>
      <c r="AE44" s="21">
        <f t="shared" si="118"/>
        <v>0</v>
      </c>
      <c r="AF44" s="21">
        <f t="shared" si="118"/>
        <v>0</v>
      </c>
      <c r="AG44" s="21">
        <f t="shared" si="118"/>
        <v>0</v>
      </c>
      <c r="AH44" s="21">
        <f t="shared" si="118"/>
        <v>0</v>
      </c>
      <c r="AI44" s="21">
        <f t="shared" si="118"/>
        <v>0</v>
      </c>
      <c r="AJ44" s="21">
        <f t="shared" si="118"/>
        <v>0</v>
      </c>
      <c r="AK44" s="7" t="s">
        <v>129</v>
      </c>
      <c r="AL44" s="10"/>
      <c r="AM44" s="21"/>
      <c r="AN44" s="39">
        <f>AN42*AM43</f>
        <v>21847</v>
      </c>
      <c r="AO44" s="39">
        <f>AO42*AM43</f>
        <v>21847</v>
      </c>
      <c r="AP44" s="7" t="s">
        <v>129</v>
      </c>
      <c r="AQ44" s="10"/>
      <c r="AR44" s="21"/>
      <c r="AS44" s="21">
        <f aca="true" t="shared" si="119" ref="AS44:AX44">AS42*3121</f>
        <v>21847</v>
      </c>
      <c r="AT44" s="21">
        <f t="shared" si="119"/>
        <v>21847</v>
      </c>
      <c r="AU44" s="21">
        <f t="shared" si="119"/>
        <v>21847</v>
      </c>
      <c r="AV44" s="21">
        <f t="shared" si="119"/>
        <v>21847</v>
      </c>
      <c r="AW44" s="21">
        <f t="shared" si="119"/>
        <v>21847</v>
      </c>
      <c r="AX44" s="21">
        <f t="shared" si="119"/>
        <v>21847</v>
      </c>
      <c r="AY44" s="7" t="s">
        <v>129</v>
      </c>
      <c r="AZ44" s="10"/>
      <c r="BA44" s="21"/>
      <c r="BB44" s="21">
        <f aca="true" t="shared" si="120" ref="BB44:BZ44">BB42*3121</f>
        <v>21847</v>
      </c>
      <c r="BC44" s="21">
        <f t="shared" si="120"/>
        <v>21847</v>
      </c>
      <c r="BD44" s="21">
        <f t="shared" si="120"/>
        <v>21847</v>
      </c>
      <c r="BE44" s="21">
        <f t="shared" si="120"/>
        <v>21847</v>
      </c>
      <c r="BF44" s="21">
        <f t="shared" si="120"/>
        <v>0</v>
      </c>
      <c r="BG44" s="21">
        <f t="shared" si="120"/>
        <v>0</v>
      </c>
      <c r="BH44" s="21">
        <f t="shared" si="120"/>
        <v>0</v>
      </c>
      <c r="BI44" s="21">
        <f t="shared" si="120"/>
        <v>0</v>
      </c>
      <c r="BJ44" s="21">
        <f t="shared" si="120"/>
        <v>0</v>
      </c>
      <c r="BK44" s="21">
        <f t="shared" si="120"/>
        <v>0</v>
      </c>
      <c r="BL44" s="21">
        <f t="shared" si="120"/>
        <v>0</v>
      </c>
      <c r="BM44" s="21">
        <f t="shared" si="120"/>
        <v>0</v>
      </c>
      <c r="BN44" s="21">
        <f t="shared" si="120"/>
        <v>0</v>
      </c>
      <c r="BO44" s="21">
        <f t="shared" si="120"/>
        <v>0</v>
      </c>
      <c r="BP44" s="21">
        <f t="shared" si="120"/>
        <v>0</v>
      </c>
      <c r="BQ44" s="21">
        <f t="shared" si="120"/>
        <v>0</v>
      </c>
      <c r="BR44" s="21">
        <f t="shared" si="120"/>
        <v>0</v>
      </c>
      <c r="BS44" s="21">
        <f t="shared" si="120"/>
        <v>0</v>
      </c>
      <c r="BT44" s="21">
        <f t="shared" si="120"/>
        <v>0</v>
      </c>
      <c r="BU44" s="21">
        <f t="shared" si="120"/>
        <v>0</v>
      </c>
      <c r="BV44" s="21">
        <f t="shared" si="120"/>
        <v>0</v>
      </c>
      <c r="BW44" s="21">
        <f t="shared" si="120"/>
        <v>0</v>
      </c>
      <c r="BX44" s="21">
        <f t="shared" si="120"/>
        <v>0</v>
      </c>
      <c r="BY44" s="21">
        <f t="shared" si="120"/>
        <v>0</v>
      </c>
      <c r="BZ44" s="21">
        <f t="shared" si="120"/>
        <v>0</v>
      </c>
      <c r="CA44" s="7" t="s">
        <v>129</v>
      </c>
      <c r="CB44" s="21"/>
      <c r="CC44" s="21">
        <f aca="true" t="shared" si="121" ref="CC44:CL44">CC42*3121</f>
        <v>0</v>
      </c>
      <c r="CD44" s="21">
        <f t="shared" si="121"/>
        <v>0</v>
      </c>
      <c r="CE44" s="21">
        <f t="shared" si="121"/>
        <v>0</v>
      </c>
      <c r="CF44" s="21">
        <f t="shared" si="121"/>
        <v>0</v>
      </c>
      <c r="CG44" s="21">
        <f t="shared" si="121"/>
        <v>0</v>
      </c>
      <c r="CH44" s="21">
        <f t="shared" si="121"/>
        <v>0</v>
      </c>
      <c r="CI44" s="21">
        <f t="shared" si="121"/>
        <v>0</v>
      </c>
      <c r="CJ44" s="21">
        <f t="shared" si="121"/>
        <v>0</v>
      </c>
      <c r="CK44" s="21">
        <f t="shared" si="121"/>
        <v>0</v>
      </c>
      <c r="CL44" s="21">
        <f t="shared" si="121"/>
        <v>0</v>
      </c>
      <c r="CM44" s="7" t="s">
        <v>129</v>
      </c>
      <c r="CN44" s="21"/>
      <c r="CO44" s="21">
        <f>CO42*3121</f>
        <v>0</v>
      </c>
      <c r="CP44" s="21">
        <f>CP42*3121</f>
        <v>0</v>
      </c>
      <c r="CQ44" s="21">
        <f>CQ42*3121</f>
        <v>0</v>
      </c>
      <c r="CR44" s="21">
        <f>CR42*3121</f>
        <v>0</v>
      </c>
      <c r="CS44" s="21">
        <f>CS42*3121</f>
        <v>0</v>
      </c>
      <c r="CT44" s="7" t="s">
        <v>129</v>
      </c>
      <c r="CU44" s="21"/>
      <c r="CV44" s="21"/>
      <c r="CW44" s="21">
        <f>CW42*3121</f>
        <v>0</v>
      </c>
      <c r="CX44" s="21">
        <f>CX42*3121</f>
        <v>0</v>
      </c>
      <c r="CY44" s="21">
        <f aca="true" t="shared" si="122" ref="CY44:DR44">CY42*3121</f>
        <v>0</v>
      </c>
      <c r="CZ44" s="21">
        <f t="shared" si="122"/>
        <v>0</v>
      </c>
      <c r="DA44" s="21">
        <f t="shared" si="122"/>
        <v>0</v>
      </c>
      <c r="DB44" s="21">
        <f t="shared" si="122"/>
        <v>0</v>
      </c>
      <c r="DC44" s="21">
        <f t="shared" si="122"/>
        <v>0</v>
      </c>
      <c r="DD44" s="21">
        <f t="shared" si="122"/>
        <v>0</v>
      </c>
      <c r="DE44" s="21">
        <f t="shared" si="122"/>
        <v>0</v>
      </c>
      <c r="DF44" s="21">
        <f t="shared" si="122"/>
        <v>0</v>
      </c>
      <c r="DG44" s="21">
        <f t="shared" si="122"/>
        <v>0</v>
      </c>
      <c r="DH44" s="21">
        <f t="shared" si="122"/>
        <v>0</v>
      </c>
      <c r="DI44" s="21">
        <f t="shared" si="122"/>
        <v>0</v>
      </c>
      <c r="DJ44" s="21">
        <f t="shared" si="122"/>
        <v>0</v>
      </c>
      <c r="DK44" s="21">
        <f t="shared" si="122"/>
        <v>0</v>
      </c>
      <c r="DL44" s="21">
        <f t="shared" si="122"/>
        <v>0</v>
      </c>
      <c r="DM44" s="21">
        <f t="shared" si="122"/>
        <v>0</v>
      </c>
      <c r="DN44" s="21">
        <f t="shared" si="122"/>
        <v>0</v>
      </c>
      <c r="DO44" s="21">
        <f t="shared" si="122"/>
        <v>0</v>
      </c>
      <c r="DP44" s="21">
        <f t="shared" si="122"/>
        <v>0</v>
      </c>
      <c r="DQ44" s="21">
        <f t="shared" si="122"/>
        <v>0</v>
      </c>
      <c r="DR44" s="21">
        <f t="shared" si="122"/>
        <v>0</v>
      </c>
      <c r="DS44" s="7" t="s">
        <v>129</v>
      </c>
      <c r="DT44" s="21"/>
      <c r="DU44" s="21"/>
      <c r="DV44" s="21">
        <f>DV42*3121</f>
        <v>0</v>
      </c>
      <c r="DW44" s="7" t="s">
        <v>129</v>
      </c>
      <c r="DX44" s="21"/>
      <c r="DY44" s="21">
        <f>DY42*3121</f>
        <v>21847</v>
      </c>
      <c r="DZ44" s="7" t="s">
        <v>129</v>
      </c>
      <c r="EA44" s="19"/>
      <c r="EB44" s="21"/>
      <c r="EC44" s="21">
        <f>EC42*3121</f>
        <v>18726</v>
      </c>
      <c r="ED44" s="7" t="s">
        <v>129</v>
      </c>
      <c r="EE44" s="19"/>
      <c r="EF44" s="21"/>
      <c r="EG44" s="21">
        <f>EG42*3121</f>
        <v>0</v>
      </c>
      <c r="EH44" s="7" t="s">
        <v>129</v>
      </c>
      <c r="EI44" s="19"/>
      <c r="EJ44" s="21"/>
      <c r="EK44" s="21">
        <f>EK42*3121</f>
        <v>21847</v>
      </c>
      <c r="EL44" s="7" t="s">
        <v>129</v>
      </c>
      <c r="EM44" s="21"/>
      <c r="EN44" s="21">
        <f aca="true" t="shared" si="123" ref="EN44:EX44">EN42*3121</f>
        <v>0</v>
      </c>
      <c r="EO44" s="21">
        <f t="shared" si="123"/>
        <v>0</v>
      </c>
      <c r="EP44" s="21">
        <f t="shared" si="123"/>
        <v>0</v>
      </c>
      <c r="EQ44" s="21">
        <f t="shared" si="123"/>
        <v>0</v>
      </c>
      <c r="ER44" s="21">
        <f t="shared" si="123"/>
        <v>0</v>
      </c>
      <c r="ES44" s="21">
        <f t="shared" si="123"/>
        <v>0</v>
      </c>
      <c r="ET44" s="21">
        <f t="shared" si="123"/>
        <v>0</v>
      </c>
      <c r="EU44" s="21">
        <f t="shared" si="123"/>
        <v>0</v>
      </c>
      <c r="EV44" s="21">
        <f t="shared" si="123"/>
        <v>0</v>
      </c>
      <c r="EW44" s="21">
        <f t="shared" si="123"/>
        <v>0</v>
      </c>
      <c r="EX44" s="21">
        <f t="shared" si="123"/>
        <v>0</v>
      </c>
      <c r="EY44" s="7" t="s">
        <v>129</v>
      </c>
      <c r="EZ44" s="21"/>
      <c r="FA44" s="21">
        <f aca="true" t="shared" si="124" ref="FA44:FI44">FA42*3121</f>
        <v>0</v>
      </c>
      <c r="FB44" s="21">
        <f t="shared" si="124"/>
        <v>0</v>
      </c>
      <c r="FC44" s="21">
        <f t="shared" si="124"/>
        <v>21847</v>
      </c>
      <c r="FD44" s="21">
        <f t="shared" si="124"/>
        <v>0</v>
      </c>
      <c r="FE44" s="21">
        <f t="shared" si="124"/>
        <v>0</v>
      </c>
      <c r="FF44" s="21">
        <f t="shared" si="124"/>
        <v>0</v>
      </c>
      <c r="FG44" s="21">
        <f t="shared" si="124"/>
        <v>0</v>
      </c>
      <c r="FH44" s="21">
        <f t="shared" si="124"/>
        <v>0</v>
      </c>
      <c r="FI44" s="21">
        <f t="shared" si="124"/>
        <v>21847</v>
      </c>
    </row>
    <row r="45" spans="1:165" ht="12.75">
      <c r="A45" s="61"/>
      <c r="B45" s="62"/>
      <c r="C45" s="62"/>
      <c r="D45" s="62"/>
      <c r="E45" s="62"/>
      <c r="F45" s="63"/>
      <c r="G45" s="7" t="s">
        <v>130</v>
      </c>
      <c r="H45" s="10"/>
      <c r="I45" s="21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7" t="s">
        <v>130</v>
      </c>
      <c r="AL45" s="10"/>
      <c r="AM45" s="21"/>
      <c r="AN45" s="39"/>
      <c r="AO45" s="39"/>
      <c r="AP45" s="7" t="s">
        <v>130</v>
      </c>
      <c r="AQ45" s="10"/>
      <c r="AR45" s="21"/>
      <c r="AS45" s="24"/>
      <c r="AT45" s="24"/>
      <c r="AU45" s="24"/>
      <c r="AV45" s="24"/>
      <c r="AW45" s="24"/>
      <c r="AX45" s="24"/>
      <c r="AY45" s="7" t="s">
        <v>130</v>
      </c>
      <c r="AZ45" s="10"/>
      <c r="BA45" s="21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7" t="s">
        <v>130</v>
      </c>
      <c r="CB45" s="21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7" t="s">
        <v>130</v>
      </c>
      <c r="CN45" s="21"/>
      <c r="CO45" s="24"/>
      <c r="CP45" s="24"/>
      <c r="CQ45" s="24"/>
      <c r="CR45" s="24"/>
      <c r="CS45" s="24"/>
      <c r="CT45" s="7" t="s">
        <v>130</v>
      </c>
      <c r="CU45" s="21"/>
      <c r="CV45" s="21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7" t="s">
        <v>130</v>
      </c>
      <c r="DT45" s="21"/>
      <c r="DU45" s="21"/>
      <c r="DV45" s="24"/>
      <c r="DW45" s="7" t="s">
        <v>130</v>
      </c>
      <c r="DX45" s="21"/>
      <c r="DY45" s="24"/>
      <c r="DZ45" s="7" t="s">
        <v>130</v>
      </c>
      <c r="EA45" s="19"/>
      <c r="EB45" s="21"/>
      <c r="EC45" s="24"/>
      <c r="ED45" s="7" t="s">
        <v>130</v>
      </c>
      <c r="EE45" s="19"/>
      <c r="EF45" s="21"/>
      <c r="EG45" s="24"/>
      <c r="EH45" s="7" t="s">
        <v>130</v>
      </c>
      <c r="EI45" s="19"/>
      <c r="EJ45" s="21"/>
      <c r="EK45" s="24"/>
      <c r="EL45" s="7" t="s">
        <v>130</v>
      </c>
      <c r="EM45" s="21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7" t="s">
        <v>130</v>
      </c>
      <c r="EZ45" s="21"/>
      <c r="FA45" s="24"/>
      <c r="FB45" s="24"/>
      <c r="FC45" s="24"/>
      <c r="FD45" s="24"/>
      <c r="FE45" s="24"/>
      <c r="FF45" s="24"/>
      <c r="FG45" s="24"/>
      <c r="FH45" s="24"/>
      <c r="FI45" s="24"/>
    </row>
    <row r="46" spans="1:165" ht="12.75">
      <c r="A46" s="55" t="s">
        <v>143</v>
      </c>
      <c r="B46" s="56"/>
      <c r="C46" s="56"/>
      <c r="D46" s="56"/>
      <c r="E46" s="56"/>
      <c r="F46" s="57"/>
      <c r="G46" s="7" t="s">
        <v>133</v>
      </c>
      <c r="H46" s="10"/>
      <c r="I46" s="21"/>
      <c r="J46" s="21">
        <v>8</v>
      </c>
      <c r="K46" s="21">
        <v>8</v>
      </c>
      <c r="L46" s="21">
        <v>8</v>
      </c>
      <c r="M46" s="21">
        <v>8</v>
      </c>
      <c r="N46" s="21">
        <v>8</v>
      </c>
      <c r="O46" s="21">
        <v>8</v>
      </c>
      <c r="P46" s="21">
        <v>8</v>
      </c>
      <c r="Q46" s="21">
        <v>8</v>
      </c>
      <c r="R46" s="21">
        <v>8</v>
      </c>
      <c r="S46" s="21">
        <v>8</v>
      </c>
      <c r="T46" s="21">
        <v>8</v>
      </c>
      <c r="U46" s="21">
        <v>8</v>
      </c>
      <c r="V46" s="21">
        <v>8</v>
      </c>
      <c r="W46" s="21">
        <v>8</v>
      </c>
      <c r="X46" s="21">
        <v>8</v>
      </c>
      <c r="Y46" s="21">
        <v>8</v>
      </c>
      <c r="Z46" s="21">
        <v>8</v>
      </c>
      <c r="AA46" s="21">
        <v>8</v>
      </c>
      <c r="AB46" s="21">
        <v>8</v>
      </c>
      <c r="AC46" s="21">
        <v>8</v>
      </c>
      <c r="AD46" s="21">
        <v>8</v>
      </c>
      <c r="AE46" s="21">
        <v>8</v>
      </c>
      <c r="AF46" s="21">
        <v>8</v>
      </c>
      <c r="AG46" s="21">
        <v>8</v>
      </c>
      <c r="AH46" s="21">
        <v>8</v>
      </c>
      <c r="AI46" s="21">
        <v>8</v>
      </c>
      <c r="AJ46" s="21">
        <v>8</v>
      </c>
      <c r="AK46" s="7" t="s">
        <v>133</v>
      </c>
      <c r="AL46" s="10"/>
      <c r="AM46" s="21"/>
      <c r="AN46" s="21">
        <v>8</v>
      </c>
      <c r="AO46" s="21">
        <v>8</v>
      </c>
      <c r="AP46" s="7" t="s">
        <v>133</v>
      </c>
      <c r="AQ46" s="10"/>
      <c r="AR46" s="21"/>
      <c r="AS46" s="21">
        <v>8</v>
      </c>
      <c r="AT46" s="21">
        <v>8</v>
      </c>
      <c r="AU46" s="21">
        <v>8</v>
      </c>
      <c r="AV46" s="21">
        <v>8</v>
      </c>
      <c r="AW46" s="21">
        <v>8</v>
      </c>
      <c r="AX46" s="21">
        <v>8</v>
      </c>
      <c r="AY46" s="7" t="s">
        <v>133</v>
      </c>
      <c r="AZ46" s="10"/>
      <c r="BA46" s="21"/>
      <c r="BB46" s="21">
        <v>8</v>
      </c>
      <c r="BC46" s="21">
        <v>8</v>
      </c>
      <c r="BD46" s="21">
        <v>8</v>
      </c>
      <c r="BE46" s="21">
        <v>8</v>
      </c>
      <c r="BF46" s="21">
        <v>8</v>
      </c>
      <c r="BG46" s="21">
        <v>8</v>
      </c>
      <c r="BH46" s="21">
        <v>8</v>
      </c>
      <c r="BI46" s="21">
        <v>8</v>
      </c>
      <c r="BJ46" s="21">
        <v>8</v>
      </c>
      <c r="BK46" s="21">
        <v>8</v>
      </c>
      <c r="BL46" s="21">
        <v>8</v>
      </c>
      <c r="BM46" s="21">
        <v>8</v>
      </c>
      <c r="BN46" s="21">
        <v>8</v>
      </c>
      <c r="BO46" s="21">
        <v>8</v>
      </c>
      <c r="BP46" s="21">
        <v>8</v>
      </c>
      <c r="BQ46" s="21">
        <v>8</v>
      </c>
      <c r="BR46" s="21">
        <v>8</v>
      </c>
      <c r="BS46" s="21">
        <v>8</v>
      </c>
      <c r="BT46" s="21">
        <v>8</v>
      </c>
      <c r="BU46" s="21">
        <v>8</v>
      </c>
      <c r="BV46" s="21">
        <v>8</v>
      </c>
      <c r="BW46" s="21">
        <v>8</v>
      </c>
      <c r="BX46" s="21">
        <v>8</v>
      </c>
      <c r="BY46" s="21">
        <v>8</v>
      </c>
      <c r="BZ46" s="21">
        <v>8</v>
      </c>
      <c r="CA46" s="7" t="s">
        <v>133</v>
      </c>
      <c r="CB46" s="21"/>
      <c r="CC46" s="21">
        <v>8</v>
      </c>
      <c r="CD46" s="21">
        <v>8</v>
      </c>
      <c r="CE46" s="21">
        <v>8</v>
      </c>
      <c r="CF46" s="21">
        <v>8</v>
      </c>
      <c r="CG46" s="21">
        <v>8</v>
      </c>
      <c r="CH46" s="21">
        <v>8</v>
      </c>
      <c r="CI46" s="21">
        <v>8</v>
      </c>
      <c r="CJ46" s="21">
        <v>8</v>
      </c>
      <c r="CK46" s="21">
        <v>8</v>
      </c>
      <c r="CL46" s="21">
        <v>8</v>
      </c>
      <c r="CM46" s="7" t="s">
        <v>133</v>
      </c>
      <c r="CN46" s="21"/>
      <c r="CO46" s="21">
        <v>6</v>
      </c>
      <c r="CP46" s="21">
        <v>6</v>
      </c>
      <c r="CQ46" s="21">
        <v>6</v>
      </c>
      <c r="CR46" s="21">
        <v>6</v>
      </c>
      <c r="CS46" s="21">
        <v>6</v>
      </c>
      <c r="CT46" s="7" t="s">
        <v>133</v>
      </c>
      <c r="CU46" s="21"/>
      <c r="CV46" s="21"/>
      <c r="CW46" s="21">
        <v>8</v>
      </c>
      <c r="CX46" s="21">
        <v>8</v>
      </c>
      <c r="CY46" s="21">
        <v>8</v>
      </c>
      <c r="CZ46" s="21">
        <v>8</v>
      </c>
      <c r="DA46" s="21">
        <v>8</v>
      </c>
      <c r="DB46" s="21">
        <v>8</v>
      </c>
      <c r="DC46" s="21">
        <v>10</v>
      </c>
      <c r="DD46" s="21">
        <v>8</v>
      </c>
      <c r="DE46" s="21">
        <v>8</v>
      </c>
      <c r="DF46" s="21">
        <v>8</v>
      </c>
      <c r="DG46" s="21">
        <v>8</v>
      </c>
      <c r="DH46" s="21">
        <v>8</v>
      </c>
      <c r="DI46" s="21">
        <v>8</v>
      </c>
      <c r="DJ46" s="21">
        <v>10</v>
      </c>
      <c r="DK46" s="21">
        <v>8</v>
      </c>
      <c r="DL46" s="21">
        <v>8</v>
      </c>
      <c r="DM46" s="21">
        <v>8</v>
      </c>
      <c r="DN46" s="21">
        <v>8</v>
      </c>
      <c r="DO46" s="21">
        <v>8</v>
      </c>
      <c r="DP46" s="21">
        <v>8</v>
      </c>
      <c r="DQ46" s="21">
        <v>8</v>
      </c>
      <c r="DR46" s="21">
        <v>8</v>
      </c>
      <c r="DS46" s="7" t="s">
        <v>133</v>
      </c>
      <c r="DT46" s="21"/>
      <c r="DU46" s="21"/>
      <c r="DV46" s="21">
        <v>8</v>
      </c>
      <c r="DW46" s="7" t="s">
        <v>133</v>
      </c>
      <c r="DX46" s="21"/>
      <c r="DY46" s="21">
        <v>8</v>
      </c>
      <c r="DZ46" s="7" t="s">
        <v>133</v>
      </c>
      <c r="EA46" s="19"/>
      <c r="EB46" s="21"/>
      <c r="EC46" s="21">
        <v>8</v>
      </c>
      <c r="ED46" s="7" t="s">
        <v>133</v>
      </c>
      <c r="EE46" s="19"/>
      <c r="EF46" s="21"/>
      <c r="EG46" s="21">
        <v>8</v>
      </c>
      <c r="EH46" s="7" t="s">
        <v>133</v>
      </c>
      <c r="EI46" s="19"/>
      <c r="EJ46" s="21"/>
      <c r="EK46" s="21">
        <v>8</v>
      </c>
      <c r="EL46" s="7" t="s">
        <v>133</v>
      </c>
      <c r="EM46" s="21"/>
      <c r="EN46" s="21">
        <v>8</v>
      </c>
      <c r="EO46" s="21">
        <v>8</v>
      </c>
      <c r="EP46" s="21">
        <v>8</v>
      </c>
      <c r="EQ46" s="21">
        <v>8</v>
      </c>
      <c r="ER46" s="21">
        <v>8</v>
      </c>
      <c r="ES46" s="21">
        <v>12</v>
      </c>
      <c r="ET46" s="21">
        <v>8</v>
      </c>
      <c r="EU46" s="21">
        <v>8</v>
      </c>
      <c r="EV46" s="21">
        <v>8</v>
      </c>
      <c r="EW46" s="21">
        <v>8</v>
      </c>
      <c r="EX46" s="21">
        <v>8</v>
      </c>
      <c r="EY46" s="7" t="s">
        <v>133</v>
      </c>
      <c r="EZ46" s="21"/>
      <c r="FA46" s="21">
        <v>8</v>
      </c>
      <c r="FB46" s="21">
        <v>8</v>
      </c>
      <c r="FC46" s="21">
        <v>8</v>
      </c>
      <c r="FD46" s="21">
        <v>8</v>
      </c>
      <c r="FE46" s="21">
        <v>8</v>
      </c>
      <c r="FF46" s="21">
        <v>8</v>
      </c>
      <c r="FG46" s="21">
        <v>8</v>
      </c>
      <c r="FH46" s="21">
        <v>8</v>
      </c>
      <c r="FI46" s="21">
        <v>8</v>
      </c>
    </row>
    <row r="47" spans="1:165" ht="12.75">
      <c r="A47" s="58"/>
      <c r="B47" s="59"/>
      <c r="C47" s="59"/>
      <c r="D47" s="59"/>
      <c r="E47" s="59"/>
      <c r="F47" s="60"/>
      <c r="G47" s="7" t="s">
        <v>127</v>
      </c>
      <c r="H47" s="10"/>
      <c r="I47" s="21">
        <v>580</v>
      </c>
      <c r="J47" s="21">
        <f aca="true" t="shared" si="125" ref="J47:AJ47">J48/J60</f>
        <v>9.614587650227932</v>
      </c>
      <c r="K47" s="21">
        <f t="shared" si="125"/>
        <v>7.84977161224835</v>
      </c>
      <c r="L47" s="21">
        <f t="shared" si="125"/>
        <v>6.413268832066344</v>
      </c>
      <c r="M47" s="21">
        <f t="shared" si="125"/>
        <v>10.058530240624322</v>
      </c>
      <c r="N47" s="21">
        <f t="shared" si="125"/>
        <v>10.866510538641686</v>
      </c>
      <c r="O47" s="21">
        <f t="shared" si="125"/>
        <v>3.403006967363403</v>
      </c>
      <c r="P47" s="21">
        <f t="shared" si="125"/>
        <v>7.961564859299932</v>
      </c>
      <c r="Q47" s="21">
        <f t="shared" si="125"/>
        <v>7.993109388458226</v>
      </c>
      <c r="R47" s="21">
        <f t="shared" si="125"/>
        <v>8.402752625860195</v>
      </c>
      <c r="S47" s="21">
        <f t="shared" si="125"/>
        <v>8.22111977321049</v>
      </c>
      <c r="T47" s="21">
        <f t="shared" si="125"/>
        <v>7.691032653737776</v>
      </c>
      <c r="U47" s="21">
        <f t="shared" si="125"/>
        <v>13.410404624277456</v>
      </c>
      <c r="V47" s="21">
        <f t="shared" si="125"/>
        <v>5.735475896168109</v>
      </c>
      <c r="W47" s="21">
        <f t="shared" si="125"/>
        <v>11.03710751665081</v>
      </c>
      <c r="X47" s="21">
        <f t="shared" si="125"/>
        <v>5.236429296919083</v>
      </c>
      <c r="Y47" s="21">
        <f t="shared" si="125"/>
        <v>7.437089277127745</v>
      </c>
      <c r="Z47" s="21">
        <f t="shared" si="125"/>
        <v>7.434705976606312</v>
      </c>
      <c r="AA47" s="21">
        <f t="shared" si="125"/>
        <v>8.001379548197965</v>
      </c>
      <c r="AB47" s="21">
        <f t="shared" si="125"/>
        <v>9.9806409980641</v>
      </c>
      <c r="AC47" s="21">
        <f t="shared" si="125"/>
        <v>7.330173775671406</v>
      </c>
      <c r="AD47" s="21">
        <f t="shared" si="125"/>
        <v>8.87189292543021</v>
      </c>
      <c r="AE47" s="21">
        <f t="shared" si="125"/>
        <v>6.371000961142387</v>
      </c>
      <c r="AF47" s="21">
        <f t="shared" si="125"/>
        <v>9.419407226958993</v>
      </c>
      <c r="AG47" s="21">
        <f t="shared" si="125"/>
        <v>8.241563055062167</v>
      </c>
      <c r="AH47" s="21">
        <f t="shared" si="125"/>
        <v>10.82089552238806</v>
      </c>
      <c r="AI47" s="21">
        <f t="shared" si="125"/>
        <v>10.144293834717972</v>
      </c>
      <c r="AJ47" s="21">
        <f t="shared" si="125"/>
        <v>9.189938601703307</v>
      </c>
      <c r="AK47" s="7" t="s">
        <v>127</v>
      </c>
      <c r="AL47" s="10"/>
      <c r="AM47" s="21">
        <v>580</v>
      </c>
      <c r="AN47" s="39">
        <f>AN48/AN60</f>
        <v>8.990505715946522</v>
      </c>
      <c r="AO47" s="39">
        <f>AO48/AO60</f>
        <v>10.091344062635928</v>
      </c>
      <c r="AP47" s="7" t="s">
        <v>127</v>
      </c>
      <c r="AQ47" s="10"/>
      <c r="AR47" s="21">
        <v>580</v>
      </c>
      <c r="AS47" s="21">
        <f aca="true" t="shared" si="126" ref="AS47:AX47">AS48/AS60</f>
        <v>10.17767054178548</v>
      </c>
      <c r="AT47" s="21">
        <f t="shared" si="126"/>
        <v>10.211267605633804</v>
      </c>
      <c r="AU47" s="21">
        <f t="shared" si="126"/>
        <v>9.961356805495921</v>
      </c>
      <c r="AV47" s="21">
        <f t="shared" si="126"/>
        <v>9.811799534785367</v>
      </c>
      <c r="AW47" s="21">
        <f t="shared" si="126"/>
        <v>10.13986013986014</v>
      </c>
      <c r="AX47" s="21">
        <f t="shared" si="126"/>
        <v>10.025929127052722</v>
      </c>
      <c r="AY47" s="7" t="s">
        <v>127</v>
      </c>
      <c r="AZ47" s="10"/>
      <c r="BA47" s="21">
        <v>580</v>
      </c>
      <c r="BB47" s="21">
        <f aca="true" t="shared" si="127" ref="BB47:BZ47">BB48/BB60</f>
        <v>10.17767054178548</v>
      </c>
      <c r="BC47" s="21">
        <f t="shared" si="127"/>
        <v>10.041116641419606</v>
      </c>
      <c r="BD47" s="21">
        <f t="shared" si="127"/>
        <v>9.959218716462761</v>
      </c>
      <c r="BE47" s="21">
        <f t="shared" si="127"/>
        <v>8.97138437741686</v>
      </c>
      <c r="BF47" s="21">
        <f t="shared" si="127"/>
        <v>8.833047782219685</v>
      </c>
      <c r="BG47" s="21">
        <f t="shared" si="127"/>
        <v>8.23132872095086</v>
      </c>
      <c r="BH47" s="21">
        <f t="shared" si="127"/>
        <v>9.6325513805273</v>
      </c>
      <c r="BI47" s="21">
        <f t="shared" si="127"/>
        <v>5.292574426827877</v>
      </c>
      <c r="BJ47" s="21">
        <f t="shared" si="127"/>
        <v>9.76842105263158</v>
      </c>
      <c r="BK47" s="21">
        <f t="shared" si="127"/>
        <v>6.449819293855992</v>
      </c>
      <c r="BL47" s="21">
        <f t="shared" si="127"/>
        <v>10.17767054178548</v>
      </c>
      <c r="BM47" s="21">
        <f t="shared" si="127"/>
        <v>9.557157569515963</v>
      </c>
      <c r="BN47" s="21">
        <f t="shared" si="127"/>
        <v>8.056954332349367</v>
      </c>
      <c r="BO47" s="21">
        <f t="shared" si="127"/>
        <v>10.818372581021217</v>
      </c>
      <c r="BP47" s="21">
        <f t="shared" si="127"/>
        <v>6.3762539508039024</v>
      </c>
      <c r="BQ47" s="21">
        <f t="shared" si="127"/>
        <v>11.060786650774732</v>
      </c>
      <c r="BR47" s="21">
        <f t="shared" si="127"/>
        <v>10.28368794326241</v>
      </c>
      <c r="BS47" s="21">
        <f t="shared" si="127"/>
        <v>8.819616042577456</v>
      </c>
      <c r="BT47" s="21">
        <f t="shared" si="127"/>
        <v>4.761904761904762</v>
      </c>
      <c r="BU47" s="21">
        <f t="shared" si="127"/>
        <v>8.164701742037657</v>
      </c>
      <c r="BV47" s="21">
        <f t="shared" si="127"/>
        <v>6.9890043681277305</v>
      </c>
      <c r="BW47" s="21">
        <f t="shared" si="127"/>
        <v>7.755306702323249</v>
      </c>
      <c r="BX47" s="21">
        <f t="shared" si="127"/>
        <v>8.731652239367708</v>
      </c>
      <c r="BY47" s="21">
        <f t="shared" si="127"/>
        <v>5.7711442786069655</v>
      </c>
      <c r="BZ47" s="21">
        <f t="shared" si="127"/>
        <v>11.003082760256106</v>
      </c>
      <c r="CA47" s="7" t="s">
        <v>127</v>
      </c>
      <c r="CB47" s="21">
        <v>580</v>
      </c>
      <c r="CC47" s="21">
        <f aca="true" t="shared" si="128" ref="CC47:CL47">CC48/CC60</f>
        <v>9.94214698950075</v>
      </c>
      <c r="CD47" s="21">
        <f t="shared" si="128"/>
        <v>8.98354307841239</v>
      </c>
      <c r="CE47" s="21">
        <f t="shared" si="128"/>
        <v>8.976591216869801</v>
      </c>
      <c r="CF47" s="21">
        <f t="shared" si="128"/>
        <v>9.034267912772584</v>
      </c>
      <c r="CG47" s="21">
        <f t="shared" si="128"/>
        <v>9.82010582010582</v>
      </c>
      <c r="CH47" s="21">
        <f t="shared" si="128"/>
        <v>9.7295030404697</v>
      </c>
      <c r="CI47" s="21">
        <f t="shared" si="128"/>
        <v>9.614587650227932</v>
      </c>
      <c r="CJ47" s="21">
        <f t="shared" si="128"/>
        <v>9.678765123070505</v>
      </c>
      <c r="CK47" s="21">
        <f t="shared" si="128"/>
        <v>10.030263726761781</v>
      </c>
      <c r="CL47" s="21">
        <f t="shared" si="128"/>
        <v>10.02809595850443</v>
      </c>
      <c r="CM47" s="7" t="s">
        <v>127</v>
      </c>
      <c r="CN47" s="21">
        <v>580</v>
      </c>
      <c r="CO47" s="21">
        <f>CO48/CO60</f>
        <v>0.9317019624641911</v>
      </c>
      <c r="CP47" s="21">
        <f>CP48/CP60</f>
        <v>0.9199534736174262</v>
      </c>
      <c r="CQ47" s="21">
        <f>CQ48/CQ60</f>
        <v>1.2315532434441023</v>
      </c>
      <c r="CR47" s="21">
        <f>CR48/CR60</f>
        <v>0.961087022563451</v>
      </c>
      <c r="CS47" s="21">
        <f>CS48/CS60</f>
        <v>3.1596150354094785</v>
      </c>
      <c r="CT47" s="7" t="s">
        <v>127</v>
      </c>
      <c r="CU47" s="21">
        <v>580</v>
      </c>
      <c r="CV47" s="21">
        <v>580</v>
      </c>
      <c r="CW47" s="21">
        <f aca="true" t="shared" si="129" ref="CW47:DR47">CW48/CW60</f>
        <v>8.3258568096178</v>
      </c>
      <c r="CX47" s="21">
        <f t="shared" si="129"/>
        <v>9.801436417406</v>
      </c>
      <c r="CY47" s="21">
        <f t="shared" si="129"/>
        <v>9.517948717948718</v>
      </c>
      <c r="CZ47" s="21">
        <f t="shared" si="129"/>
        <v>9.668680975203168</v>
      </c>
      <c r="DA47" s="21">
        <f t="shared" si="129"/>
        <v>8.53411807982343</v>
      </c>
      <c r="DB47" s="21">
        <f t="shared" si="129"/>
        <v>8.976591216869801</v>
      </c>
      <c r="DC47" s="21">
        <f t="shared" si="129"/>
        <v>9.88243312318964</v>
      </c>
      <c r="DD47" s="21">
        <f t="shared" si="129"/>
        <v>10.610564829636404</v>
      </c>
      <c r="DE47" s="21">
        <f t="shared" si="129"/>
        <v>8.15609070135349</v>
      </c>
      <c r="DF47" s="21">
        <f t="shared" si="129"/>
        <v>10.760667903525047</v>
      </c>
      <c r="DG47" s="21">
        <f t="shared" si="129"/>
        <v>9.897610921501705</v>
      </c>
      <c r="DH47" s="21">
        <f t="shared" si="129"/>
        <v>9.184481393507522</v>
      </c>
      <c r="DI47" s="21">
        <f t="shared" si="129"/>
        <v>9.112333071484683</v>
      </c>
      <c r="DJ47" s="21">
        <f t="shared" si="129"/>
        <v>9.519120301985886</v>
      </c>
      <c r="DK47" s="21">
        <f t="shared" si="129"/>
        <v>8.392114306384519</v>
      </c>
      <c r="DL47" s="21">
        <f t="shared" si="129"/>
        <v>9.208176225441557</v>
      </c>
      <c r="DM47" s="21">
        <f t="shared" si="129"/>
        <v>8.82800608828006</v>
      </c>
      <c r="DN47" s="21">
        <f t="shared" si="129"/>
        <v>9.1609081934847</v>
      </c>
      <c r="DO47" s="21">
        <f t="shared" si="129"/>
        <v>9.319140389636473</v>
      </c>
      <c r="DP47" s="21">
        <f t="shared" si="129"/>
        <v>8.992248062015504</v>
      </c>
      <c r="DQ47" s="21">
        <f t="shared" si="129"/>
        <v>8.950617283950617</v>
      </c>
      <c r="DR47" s="21">
        <f t="shared" si="129"/>
        <v>8.453270176717071</v>
      </c>
      <c r="DS47" s="7" t="s">
        <v>127</v>
      </c>
      <c r="DT47" s="21">
        <v>580</v>
      </c>
      <c r="DU47" s="21">
        <v>580</v>
      </c>
      <c r="DV47" s="21">
        <f>DV48/DV60</f>
        <v>13.394919168591224</v>
      </c>
      <c r="DW47" s="7" t="s">
        <v>127</v>
      </c>
      <c r="DX47" s="21">
        <v>580</v>
      </c>
      <c r="DY47" s="21">
        <f>DY48/DY60</f>
        <v>9.204522912120611</v>
      </c>
      <c r="DZ47" s="7" t="s">
        <v>127</v>
      </c>
      <c r="EA47" s="19"/>
      <c r="EB47" s="21">
        <v>580</v>
      </c>
      <c r="EC47" s="21">
        <f>EC48/EC60</f>
        <v>9.471320677689326</v>
      </c>
      <c r="ED47" s="7" t="s">
        <v>127</v>
      </c>
      <c r="EE47" s="19"/>
      <c r="EF47" s="21">
        <v>580</v>
      </c>
      <c r="EG47" s="21">
        <f>EG48/EG60</f>
        <v>10.02159827213823</v>
      </c>
      <c r="EH47" s="7" t="s">
        <v>127</v>
      </c>
      <c r="EI47" s="19"/>
      <c r="EJ47" s="21">
        <v>580</v>
      </c>
      <c r="EK47" s="21">
        <f>EK48/EK60</f>
        <v>11.159211159211159</v>
      </c>
      <c r="EL47" s="7" t="s">
        <v>127</v>
      </c>
      <c r="EM47" s="21">
        <v>580</v>
      </c>
      <c r="EN47" s="21">
        <f aca="true" t="shared" si="130" ref="EN47:EX47">EN48/EN60</f>
        <v>8.212389380530974</v>
      </c>
      <c r="EO47" s="21">
        <f t="shared" si="130"/>
        <v>8.19643172584349</v>
      </c>
      <c r="EP47" s="21">
        <f t="shared" si="130"/>
        <v>12.162516382699868</v>
      </c>
      <c r="EQ47" s="21">
        <f t="shared" si="130"/>
        <v>10.415263748597082</v>
      </c>
      <c r="ER47" s="21">
        <f t="shared" si="130"/>
        <v>8.367899008115419</v>
      </c>
      <c r="ES47" s="21">
        <f t="shared" si="130"/>
        <v>7.001307715521577</v>
      </c>
      <c r="ET47" s="21">
        <f t="shared" si="130"/>
        <v>10.357142857142858</v>
      </c>
      <c r="EU47" s="21">
        <f t="shared" si="130"/>
        <v>8.858342878961436</v>
      </c>
      <c r="EV47" s="21">
        <f t="shared" si="130"/>
        <v>8.210936117501326</v>
      </c>
      <c r="EW47" s="21">
        <f t="shared" si="130"/>
        <v>7.308237517719326</v>
      </c>
      <c r="EX47" s="21">
        <f t="shared" si="130"/>
        <v>10.77315997213838</v>
      </c>
      <c r="EY47" s="7" t="s">
        <v>127</v>
      </c>
      <c r="EZ47" s="21">
        <v>580</v>
      </c>
      <c r="FA47" s="21">
        <f aca="true" t="shared" si="131" ref="FA47:FI47">FA48/FA60</f>
        <v>8.692394155114275</v>
      </c>
      <c r="FB47" s="21">
        <f t="shared" si="131"/>
        <v>8.213843158081076</v>
      </c>
      <c r="FC47" s="21">
        <f t="shared" si="131"/>
        <v>10.038944180008654</v>
      </c>
      <c r="FD47" s="21">
        <f t="shared" si="131"/>
        <v>7.793080282163252</v>
      </c>
      <c r="FE47" s="21">
        <f t="shared" si="131"/>
        <v>9.793161671591388</v>
      </c>
      <c r="FF47" s="21">
        <f t="shared" si="131"/>
        <v>10.213515298261061</v>
      </c>
      <c r="FG47" s="21">
        <f t="shared" si="131"/>
        <v>9.14826498422713</v>
      </c>
      <c r="FH47" s="21">
        <f t="shared" si="131"/>
        <v>8.811241929358147</v>
      </c>
      <c r="FI47" s="21">
        <f t="shared" si="131"/>
        <v>9.916648856593289</v>
      </c>
    </row>
    <row r="48" spans="1:165" ht="12.75">
      <c r="A48" s="58"/>
      <c r="B48" s="59"/>
      <c r="C48" s="59"/>
      <c r="D48" s="59"/>
      <c r="E48" s="59"/>
      <c r="F48" s="60"/>
      <c r="G48" s="7" t="s">
        <v>129</v>
      </c>
      <c r="H48" s="10"/>
      <c r="I48" s="21"/>
      <c r="J48" s="21">
        <f>J46*I47</f>
        <v>4640</v>
      </c>
      <c r="K48" s="21">
        <f>K46*I47</f>
        <v>4640</v>
      </c>
      <c r="L48" s="21">
        <f aca="true" t="shared" si="132" ref="L48:AJ48">L46*580</f>
        <v>4640</v>
      </c>
      <c r="M48" s="21">
        <f t="shared" si="132"/>
        <v>4640</v>
      </c>
      <c r="N48" s="21">
        <f t="shared" si="132"/>
        <v>4640</v>
      </c>
      <c r="O48" s="21">
        <f t="shared" si="132"/>
        <v>4640</v>
      </c>
      <c r="P48" s="21">
        <f t="shared" si="132"/>
        <v>4640</v>
      </c>
      <c r="Q48" s="21">
        <f t="shared" si="132"/>
        <v>4640</v>
      </c>
      <c r="R48" s="21">
        <f t="shared" si="132"/>
        <v>4640</v>
      </c>
      <c r="S48" s="21">
        <f t="shared" si="132"/>
        <v>4640</v>
      </c>
      <c r="T48" s="21">
        <f t="shared" si="132"/>
        <v>4640</v>
      </c>
      <c r="U48" s="21">
        <f t="shared" si="132"/>
        <v>4640</v>
      </c>
      <c r="V48" s="21">
        <f t="shared" si="132"/>
        <v>4640</v>
      </c>
      <c r="W48" s="21">
        <f t="shared" si="132"/>
        <v>4640</v>
      </c>
      <c r="X48" s="21">
        <f t="shared" si="132"/>
        <v>4640</v>
      </c>
      <c r="Y48" s="21">
        <f t="shared" si="132"/>
        <v>4640</v>
      </c>
      <c r="Z48" s="21">
        <f t="shared" si="132"/>
        <v>4640</v>
      </c>
      <c r="AA48" s="21">
        <f t="shared" si="132"/>
        <v>4640</v>
      </c>
      <c r="AB48" s="21">
        <f t="shared" si="132"/>
        <v>4640</v>
      </c>
      <c r="AC48" s="21">
        <f t="shared" si="132"/>
        <v>4640</v>
      </c>
      <c r="AD48" s="21">
        <f t="shared" si="132"/>
        <v>4640</v>
      </c>
      <c r="AE48" s="21">
        <f t="shared" si="132"/>
        <v>4640</v>
      </c>
      <c r="AF48" s="21">
        <f t="shared" si="132"/>
        <v>4640</v>
      </c>
      <c r="AG48" s="21">
        <f t="shared" si="132"/>
        <v>4640</v>
      </c>
      <c r="AH48" s="21">
        <f t="shared" si="132"/>
        <v>4640</v>
      </c>
      <c r="AI48" s="21">
        <f t="shared" si="132"/>
        <v>4640</v>
      </c>
      <c r="AJ48" s="21">
        <f t="shared" si="132"/>
        <v>4640</v>
      </c>
      <c r="AK48" s="7" t="s">
        <v>129</v>
      </c>
      <c r="AL48" s="10"/>
      <c r="AM48" s="21"/>
      <c r="AN48" s="39">
        <f>AN46*AM47</f>
        <v>4640</v>
      </c>
      <c r="AO48" s="39">
        <f>AO46*AM47</f>
        <v>4640</v>
      </c>
      <c r="AP48" s="7" t="s">
        <v>129</v>
      </c>
      <c r="AQ48" s="10"/>
      <c r="AR48" s="21"/>
      <c r="AS48" s="21">
        <f aca="true" t="shared" si="133" ref="AS48:AX48">AS46*580</f>
        <v>4640</v>
      </c>
      <c r="AT48" s="21">
        <f t="shared" si="133"/>
        <v>4640</v>
      </c>
      <c r="AU48" s="21">
        <f t="shared" si="133"/>
        <v>4640</v>
      </c>
      <c r="AV48" s="21">
        <f t="shared" si="133"/>
        <v>4640</v>
      </c>
      <c r="AW48" s="21">
        <f t="shared" si="133"/>
        <v>4640</v>
      </c>
      <c r="AX48" s="21">
        <f t="shared" si="133"/>
        <v>4640</v>
      </c>
      <c r="AY48" s="7" t="s">
        <v>129</v>
      </c>
      <c r="AZ48" s="10"/>
      <c r="BA48" s="21"/>
      <c r="BB48" s="21">
        <f aca="true" t="shared" si="134" ref="BB48:BZ48">BB46*580</f>
        <v>4640</v>
      </c>
      <c r="BC48" s="21">
        <f t="shared" si="134"/>
        <v>4640</v>
      </c>
      <c r="BD48" s="21">
        <f t="shared" si="134"/>
        <v>4640</v>
      </c>
      <c r="BE48" s="21">
        <f t="shared" si="134"/>
        <v>4640</v>
      </c>
      <c r="BF48" s="21">
        <f t="shared" si="134"/>
        <v>4640</v>
      </c>
      <c r="BG48" s="21">
        <f t="shared" si="134"/>
        <v>4640</v>
      </c>
      <c r="BH48" s="21">
        <f t="shared" si="134"/>
        <v>4640</v>
      </c>
      <c r="BI48" s="21">
        <f t="shared" si="134"/>
        <v>4640</v>
      </c>
      <c r="BJ48" s="21">
        <f t="shared" si="134"/>
        <v>4640</v>
      </c>
      <c r="BK48" s="21">
        <f t="shared" si="134"/>
        <v>4640</v>
      </c>
      <c r="BL48" s="21">
        <f t="shared" si="134"/>
        <v>4640</v>
      </c>
      <c r="BM48" s="21">
        <f t="shared" si="134"/>
        <v>4640</v>
      </c>
      <c r="BN48" s="21">
        <f t="shared" si="134"/>
        <v>4640</v>
      </c>
      <c r="BO48" s="21">
        <f t="shared" si="134"/>
        <v>4640</v>
      </c>
      <c r="BP48" s="21">
        <f t="shared" si="134"/>
        <v>4640</v>
      </c>
      <c r="BQ48" s="21">
        <f t="shared" si="134"/>
        <v>4640</v>
      </c>
      <c r="BR48" s="21">
        <f t="shared" si="134"/>
        <v>4640</v>
      </c>
      <c r="BS48" s="21">
        <f t="shared" si="134"/>
        <v>4640</v>
      </c>
      <c r="BT48" s="21">
        <f t="shared" si="134"/>
        <v>4640</v>
      </c>
      <c r="BU48" s="21">
        <f t="shared" si="134"/>
        <v>4640</v>
      </c>
      <c r="BV48" s="21">
        <f t="shared" si="134"/>
        <v>4640</v>
      </c>
      <c r="BW48" s="21">
        <f t="shared" si="134"/>
        <v>4640</v>
      </c>
      <c r="BX48" s="21">
        <f t="shared" si="134"/>
        <v>4640</v>
      </c>
      <c r="BY48" s="21">
        <f t="shared" si="134"/>
        <v>4640</v>
      </c>
      <c r="BZ48" s="21">
        <f t="shared" si="134"/>
        <v>4640</v>
      </c>
      <c r="CA48" s="7" t="s">
        <v>129</v>
      </c>
      <c r="CB48" s="21"/>
      <c r="CC48" s="21">
        <f aca="true" t="shared" si="135" ref="CC48:CL48">CC46*580</f>
        <v>4640</v>
      </c>
      <c r="CD48" s="21">
        <f t="shared" si="135"/>
        <v>4640</v>
      </c>
      <c r="CE48" s="21">
        <f t="shared" si="135"/>
        <v>4640</v>
      </c>
      <c r="CF48" s="21">
        <f t="shared" si="135"/>
        <v>4640</v>
      </c>
      <c r="CG48" s="21">
        <f t="shared" si="135"/>
        <v>4640</v>
      </c>
      <c r="CH48" s="21">
        <f t="shared" si="135"/>
        <v>4640</v>
      </c>
      <c r="CI48" s="21">
        <f t="shared" si="135"/>
        <v>4640</v>
      </c>
      <c r="CJ48" s="21">
        <f t="shared" si="135"/>
        <v>4640</v>
      </c>
      <c r="CK48" s="21">
        <f t="shared" si="135"/>
        <v>4640</v>
      </c>
      <c r="CL48" s="21">
        <f t="shared" si="135"/>
        <v>4640</v>
      </c>
      <c r="CM48" s="7" t="s">
        <v>129</v>
      </c>
      <c r="CN48" s="21"/>
      <c r="CO48" s="21">
        <f>CO46*580</f>
        <v>3480</v>
      </c>
      <c r="CP48" s="21">
        <f>CP46*580</f>
        <v>3480</v>
      </c>
      <c r="CQ48" s="21">
        <f>CQ46*580</f>
        <v>3480</v>
      </c>
      <c r="CR48" s="21">
        <f>CR46*580</f>
        <v>3480</v>
      </c>
      <c r="CS48" s="21">
        <f>CS46*580</f>
        <v>3480</v>
      </c>
      <c r="CT48" s="7" t="s">
        <v>129</v>
      </c>
      <c r="CU48" s="21"/>
      <c r="CV48" s="21"/>
      <c r="CW48" s="21">
        <f>CW46*580</f>
        <v>4640</v>
      </c>
      <c r="CX48" s="21">
        <f>CX46*580</f>
        <v>4640</v>
      </c>
      <c r="CY48" s="21">
        <f aca="true" t="shared" si="136" ref="CY48:DR48">CY46*580</f>
        <v>4640</v>
      </c>
      <c r="CZ48" s="21">
        <f t="shared" si="136"/>
        <v>4640</v>
      </c>
      <c r="DA48" s="21">
        <f t="shared" si="136"/>
        <v>4640</v>
      </c>
      <c r="DB48" s="21">
        <f t="shared" si="136"/>
        <v>4640</v>
      </c>
      <c r="DC48" s="21">
        <f t="shared" si="136"/>
        <v>5800</v>
      </c>
      <c r="DD48" s="21">
        <f t="shared" si="136"/>
        <v>4640</v>
      </c>
      <c r="DE48" s="21">
        <f t="shared" si="136"/>
        <v>4640</v>
      </c>
      <c r="DF48" s="21">
        <f t="shared" si="136"/>
        <v>4640</v>
      </c>
      <c r="DG48" s="21">
        <f t="shared" si="136"/>
        <v>4640</v>
      </c>
      <c r="DH48" s="21">
        <f t="shared" si="136"/>
        <v>4640</v>
      </c>
      <c r="DI48" s="21">
        <f t="shared" si="136"/>
        <v>4640</v>
      </c>
      <c r="DJ48" s="21">
        <f t="shared" si="136"/>
        <v>5800</v>
      </c>
      <c r="DK48" s="21">
        <f t="shared" si="136"/>
        <v>4640</v>
      </c>
      <c r="DL48" s="21">
        <f t="shared" si="136"/>
        <v>4640</v>
      </c>
      <c r="DM48" s="21">
        <f t="shared" si="136"/>
        <v>4640</v>
      </c>
      <c r="DN48" s="21">
        <f t="shared" si="136"/>
        <v>4640</v>
      </c>
      <c r="DO48" s="21">
        <f t="shared" si="136"/>
        <v>4640</v>
      </c>
      <c r="DP48" s="21">
        <f t="shared" si="136"/>
        <v>4640</v>
      </c>
      <c r="DQ48" s="21">
        <f t="shared" si="136"/>
        <v>4640</v>
      </c>
      <c r="DR48" s="21">
        <f t="shared" si="136"/>
        <v>4640</v>
      </c>
      <c r="DS48" s="7" t="s">
        <v>129</v>
      </c>
      <c r="DT48" s="21"/>
      <c r="DU48" s="21"/>
      <c r="DV48" s="21">
        <f>DV46*580</f>
        <v>4640</v>
      </c>
      <c r="DW48" s="7" t="s">
        <v>129</v>
      </c>
      <c r="DX48" s="21"/>
      <c r="DY48" s="21">
        <f>DY46*580</f>
        <v>4640</v>
      </c>
      <c r="DZ48" s="7" t="s">
        <v>129</v>
      </c>
      <c r="EA48" s="19"/>
      <c r="EB48" s="21"/>
      <c r="EC48" s="21">
        <f>EC46*580</f>
        <v>4640</v>
      </c>
      <c r="ED48" s="7" t="s">
        <v>129</v>
      </c>
      <c r="EE48" s="19"/>
      <c r="EF48" s="21"/>
      <c r="EG48" s="21">
        <f>EG46*580</f>
        <v>4640</v>
      </c>
      <c r="EH48" s="7" t="s">
        <v>129</v>
      </c>
      <c r="EI48" s="19"/>
      <c r="EJ48" s="21"/>
      <c r="EK48" s="21">
        <f>EK46*580</f>
        <v>4640</v>
      </c>
      <c r="EL48" s="7" t="s">
        <v>129</v>
      </c>
      <c r="EM48" s="21"/>
      <c r="EN48" s="21">
        <f aca="true" t="shared" si="137" ref="EN48:EX48">EN46*580</f>
        <v>4640</v>
      </c>
      <c r="EO48" s="21">
        <f t="shared" si="137"/>
        <v>4640</v>
      </c>
      <c r="EP48" s="21">
        <f t="shared" si="137"/>
        <v>4640</v>
      </c>
      <c r="EQ48" s="21">
        <f t="shared" si="137"/>
        <v>4640</v>
      </c>
      <c r="ER48" s="21">
        <f t="shared" si="137"/>
        <v>4640</v>
      </c>
      <c r="ES48" s="21">
        <f t="shared" si="137"/>
        <v>6960</v>
      </c>
      <c r="ET48" s="21">
        <f t="shared" si="137"/>
        <v>4640</v>
      </c>
      <c r="EU48" s="21">
        <f t="shared" si="137"/>
        <v>4640</v>
      </c>
      <c r="EV48" s="21">
        <f t="shared" si="137"/>
        <v>4640</v>
      </c>
      <c r="EW48" s="21">
        <f t="shared" si="137"/>
        <v>4640</v>
      </c>
      <c r="EX48" s="21">
        <f t="shared" si="137"/>
        <v>4640</v>
      </c>
      <c r="EY48" s="7" t="s">
        <v>129</v>
      </c>
      <c r="EZ48" s="21"/>
      <c r="FA48" s="21">
        <f aca="true" t="shared" si="138" ref="FA48:FI48">FA46*580</f>
        <v>4640</v>
      </c>
      <c r="FB48" s="21">
        <f t="shared" si="138"/>
        <v>4640</v>
      </c>
      <c r="FC48" s="21">
        <f t="shared" si="138"/>
        <v>4640</v>
      </c>
      <c r="FD48" s="21">
        <f t="shared" si="138"/>
        <v>4640</v>
      </c>
      <c r="FE48" s="21">
        <f t="shared" si="138"/>
        <v>4640</v>
      </c>
      <c r="FF48" s="21">
        <f t="shared" si="138"/>
        <v>4640</v>
      </c>
      <c r="FG48" s="21">
        <f t="shared" si="138"/>
        <v>4640</v>
      </c>
      <c r="FH48" s="21">
        <f t="shared" si="138"/>
        <v>4640</v>
      </c>
      <c r="FI48" s="21">
        <f t="shared" si="138"/>
        <v>4640</v>
      </c>
    </row>
    <row r="49" spans="1:165" ht="12.75">
      <c r="A49" s="61"/>
      <c r="B49" s="62"/>
      <c r="C49" s="62"/>
      <c r="D49" s="62"/>
      <c r="E49" s="62"/>
      <c r="F49" s="63"/>
      <c r="G49" s="7" t="s">
        <v>130</v>
      </c>
      <c r="H49" s="10"/>
      <c r="I49" s="21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7" t="s">
        <v>130</v>
      </c>
      <c r="AL49" s="10"/>
      <c r="AM49" s="21"/>
      <c r="AN49" s="39"/>
      <c r="AO49" s="39"/>
      <c r="AP49" s="7" t="s">
        <v>130</v>
      </c>
      <c r="AQ49" s="10"/>
      <c r="AR49" s="21"/>
      <c r="AS49" s="24"/>
      <c r="AT49" s="24"/>
      <c r="AU49" s="24"/>
      <c r="AV49" s="24"/>
      <c r="AW49" s="24"/>
      <c r="AX49" s="24"/>
      <c r="AY49" s="7" t="s">
        <v>130</v>
      </c>
      <c r="AZ49" s="10"/>
      <c r="BA49" s="21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7" t="s">
        <v>130</v>
      </c>
      <c r="CB49" s="21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7" t="s">
        <v>130</v>
      </c>
      <c r="CN49" s="21"/>
      <c r="CO49" s="24"/>
      <c r="CP49" s="24"/>
      <c r="CQ49" s="24"/>
      <c r="CR49" s="24"/>
      <c r="CS49" s="24"/>
      <c r="CT49" s="7" t="s">
        <v>130</v>
      </c>
      <c r="CU49" s="21"/>
      <c r="CV49" s="21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7" t="s">
        <v>130</v>
      </c>
      <c r="DT49" s="21"/>
      <c r="DU49" s="21"/>
      <c r="DV49" s="24"/>
      <c r="DW49" s="7" t="s">
        <v>130</v>
      </c>
      <c r="DX49" s="21"/>
      <c r="DY49" s="24"/>
      <c r="DZ49" s="7" t="s">
        <v>130</v>
      </c>
      <c r="EA49" s="19"/>
      <c r="EB49" s="21"/>
      <c r="EC49" s="24"/>
      <c r="ED49" s="7" t="s">
        <v>130</v>
      </c>
      <c r="EE49" s="19"/>
      <c r="EF49" s="21"/>
      <c r="EG49" s="24"/>
      <c r="EH49" s="7" t="s">
        <v>130</v>
      </c>
      <c r="EI49" s="19"/>
      <c r="EJ49" s="21"/>
      <c r="EK49" s="24"/>
      <c r="EL49" s="7" t="s">
        <v>130</v>
      </c>
      <c r="EM49" s="21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7" t="s">
        <v>130</v>
      </c>
      <c r="EZ49" s="21"/>
      <c r="FA49" s="24"/>
      <c r="FB49" s="24"/>
      <c r="FC49" s="24"/>
      <c r="FD49" s="24"/>
      <c r="FE49" s="24"/>
      <c r="FF49" s="24"/>
      <c r="FG49" s="24"/>
      <c r="FH49" s="24"/>
      <c r="FI49" s="24"/>
    </row>
    <row r="50" spans="1:165" ht="12.75">
      <c r="A50" s="55" t="s">
        <v>144</v>
      </c>
      <c r="B50" s="56"/>
      <c r="C50" s="56"/>
      <c r="D50" s="56"/>
      <c r="E50" s="56"/>
      <c r="F50" s="57"/>
      <c r="G50" s="7" t="s">
        <v>133</v>
      </c>
      <c r="H50" s="10"/>
      <c r="I50" s="21"/>
      <c r="J50" s="21">
        <v>9</v>
      </c>
      <c r="K50" s="21">
        <v>9</v>
      </c>
      <c r="L50" s="21">
        <v>9</v>
      </c>
      <c r="M50" s="21">
        <v>9</v>
      </c>
      <c r="N50" s="21">
        <v>9</v>
      </c>
      <c r="O50" s="21">
        <v>9</v>
      </c>
      <c r="P50" s="21">
        <v>9</v>
      </c>
      <c r="Q50" s="21">
        <v>9</v>
      </c>
      <c r="R50" s="21">
        <v>9</v>
      </c>
      <c r="S50" s="21">
        <v>9</v>
      </c>
      <c r="T50" s="21">
        <v>9</v>
      </c>
      <c r="U50" s="21">
        <v>9</v>
      </c>
      <c r="V50" s="21">
        <v>9</v>
      </c>
      <c r="W50" s="21">
        <v>9</v>
      </c>
      <c r="X50" s="21">
        <v>9</v>
      </c>
      <c r="Y50" s="21">
        <v>9</v>
      </c>
      <c r="Z50" s="21">
        <v>9</v>
      </c>
      <c r="AA50" s="21">
        <v>9</v>
      </c>
      <c r="AB50" s="21">
        <v>9</v>
      </c>
      <c r="AC50" s="21">
        <v>9</v>
      </c>
      <c r="AD50" s="21">
        <v>9</v>
      </c>
      <c r="AE50" s="21">
        <v>9</v>
      </c>
      <c r="AF50" s="21">
        <v>9</v>
      </c>
      <c r="AG50" s="21">
        <v>9</v>
      </c>
      <c r="AH50" s="21">
        <v>9</v>
      </c>
      <c r="AI50" s="21">
        <v>9</v>
      </c>
      <c r="AJ50" s="21">
        <v>9</v>
      </c>
      <c r="AK50" s="7" t="s">
        <v>133</v>
      </c>
      <c r="AL50" s="10"/>
      <c r="AM50" s="21"/>
      <c r="AN50" s="21">
        <v>9</v>
      </c>
      <c r="AO50" s="21">
        <v>9</v>
      </c>
      <c r="AP50" s="7" t="s">
        <v>133</v>
      </c>
      <c r="AQ50" s="10"/>
      <c r="AR50" s="21"/>
      <c r="AS50" s="21">
        <v>9</v>
      </c>
      <c r="AT50" s="21">
        <v>9</v>
      </c>
      <c r="AU50" s="21">
        <v>9</v>
      </c>
      <c r="AV50" s="21">
        <v>9</v>
      </c>
      <c r="AW50" s="21">
        <v>9</v>
      </c>
      <c r="AX50" s="21">
        <v>9</v>
      </c>
      <c r="AY50" s="7" t="s">
        <v>133</v>
      </c>
      <c r="AZ50" s="10"/>
      <c r="BA50" s="21"/>
      <c r="BB50" s="21">
        <v>9</v>
      </c>
      <c r="BC50" s="21">
        <v>9</v>
      </c>
      <c r="BD50" s="21">
        <v>9</v>
      </c>
      <c r="BE50" s="21">
        <v>9</v>
      </c>
      <c r="BF50" s="21">
        <v>9</v>
      </c>
      <c r="BG50" s="21">
        <v>9</v>
      </c>
      <c r="BH50" s="21">
        <v>9</v>
      </c>
      <c r="BI50" s="21">
        <v>9</v>
      </c>
      <c r="BJ50" s="21">
        <v>9</v>
      </c>
      <c r="BK50" s="21">
        <v>9</v>
      </c>
      <c r="BL50" s="21">
        <v>9</v>
      </c>
      <c r="BM50" s="21">
        <v>9</v>
      </c>
      <c r="BN50" s="21">
        <v>9</v>
      </c>
      <c r="BO50" s="21">
        <v>9</v>
      </c>
      <c r="BP50" s="21">
        <v>9</v>
      </c>
      <c r="BQ50" s="21">
        <v>9</v>
      </c>
      <c r="BR50" s="21">
        <v>9</v>
      </c>
      <c r="BS50" s="21">
        <v>9</v>
      </c>
      <c r="BT50" s="21">
        <v>12</v>
      </c>
      <c r="BU50" s="21">
        <v>9</v>
      </c>
      <c r="BV50" s="21">
        <v>9</v>
      </c>
      <c r="BW50" s="21">
        <v>9</v>
      </c>
      <c r="BX50" s="21">
        <v>9</v>
      </c>
      <c r="BY50" s="21">
        <v>9</v>
      </c>
      <c r="BZ50" s="21">
        <v>8</v>
      </c>
      <c r="CA50" s="7" t="s">
        <v>133</v>
      </c>
      <c r="CB50" s="21"/>
      <c r="CC50" s="21">
        <v>9</v>
      </c>
      <c r="CD50" s="21">
        <v>9</v>
      </c>
      <c r="CE50" s="21">
        <v>9</v>
      </c>
      <c r="CF50" s="21">
        <v>9</v>
      </c>
      <c r="CG50" s="21">
        <v>9</v>
      </c>
      <c r="CH50" s="21">
        <v>9</v>
      </c>
      <c r="CI50" s="21">
        <v>9</v>
      </c>
      <c r="CJ50" s="21">
        <v>9</v>
      </c>
      <c r="CK50" s="21">
        <v>9</v>
      </c>
      <c r="CL50" s="21">
        <v>9</v>
      </c>
      <c r="CM50" s="7" t="s">
        <v>133</v>
      </c>
      <c r="CN50" s="21"/>
      <c r="CO50" s="21">
        <v>4</v>
      </c>
      <c r="CP50" s="21">
        <v>4</v>
      </c>
      <c r="CQ50" s="21">
        <v>4</v>
      </c>
      <c r="CR50" s="21">
        <v>4</v>
      </c>
      <c r="CS50" s="21">
        <v>4</v>
      </c>
      <c r="CT50" s="7" t="s">
        <v>133</v>
      </c>
      <c r="CU50" s="21"/>
      <c r="CV50" s="21"/>
      <c r="CW50" s="21">
        <v>9</v>
      </c>
      <c r="CX50" s="21">
        <v>9</v>
      </c>
      <c r="CY50" s="21">
        <v>9</v>
      </c>
      <c r="CZ50" s="21">
        <v>9</v>
      </c>
      <c r="DA50" s="21">
        <v>9</v>
      </c>
      <c r="DB50" s="21">
        <v>9</v>
      </c>
      <c r="DC50" s="21">
        <v>9</v>
      </c>
      <c r="DD50" s="21">
        <v>9</v>
      </c>
      <c r="DE50" s="21">
        <v>9</v>
      </c>
      <c r="DF50" s="21">
        <v>9</v>
      </c>
      <c r="DG50" s="21">
        <v>9</v>
      </c>
      <c r="DH50" s="21">
        <v>9</v>
      </c>
      <c r="DI50" s="21">
        <v>9</v>
      </c>
      <c r="DJ50" s="21">
        <v>15</v>
      </c>
      <c r="DK50" s="21">
        <v>9</v>
      </c>
      <c r="DL50" s="21">
        <v>9</v>
      </c>
      <c r="DM50" s="21">
        <v>9</v>
      </c>
      <c r="DN50" s="21">
        <v>9</v>
      </c>
      <c r="DO50" s="21">
        <v>9</v>
      </c>
      <c r="DP50" s="21">
        <v>9</v>
      </c>
      <c r="DQ50" s="21">
        <v>9</v>
      </c>
      <c r="DR50" s="21">
        <v>9</v>
      </c>
      <c r="DS50" s="7" t="s">
        <v>133</v>
      </c>
      <c r="DT50" s="21"/>
      <c r="DU50" s="21"/>
      <c r="DV50" s="21">
        <v>9</v>
      </c>
      <c r="DW50" s="7" t="s">
        <v>133</v>
      </c>
      <c r="DX50" s="21"/>
      <c r="DY50" s="21">
        <v>9</v>
      </c>
      <c r="DZ50" s="7" t="s">
        <v>133</v>
      </c>
      <c r="EA50" s="19"/>
      <c r="EB50" s="21"/>
      <c r="EC50" s="21">
        <v>9</v>
      </c>
      <c r="ED50" s="7" t="s">
        <v>133</v>
      </c>
      <c r="EE50" s="19"/>
      <c r="EF50" s="21"/>
      <c r="EG50" s="21">
        <v>9</v>
      </c>
      <c r="EH50" s="7" t="s">
        <v>133</v>
      </c>
      <c r="EI50" s="19"/>
      <c r="EJ50" s="21"/>
      <c r="EK50" s="21">
        <v>9</v>
      </c>
      <c r="EL50" s="7" t="s">
        <v>133</v>
      </c>
      <c r="EM50" s="21"/>
      <c r="EN50" s="21">
        <v>9</v>
      </c>
      <c r="EO50" s="21">
        <v>9</v>
      </c>
      <c r="EP50" s="21">
        <v>9</v>
      </c>
      <c r="EQ50" s="21">
        <v>9</v>
      </c>
      <c r="ER50" s="21">
        <v>20</v>
      </c>
      <c r="ES50" s="21">
        <v>30</v>
      </c>
      <c r="ET50" s="21">
        <v>9</v>
      </c>
      <c r="EU50" s="21">
        <v>9</v>
      </c>
      <c r="EV50" s="21">
        <v>9</v>
      </c>
      <c r="EW50" s="21">
        <v>9</v>
      </c>
      <c r="EX50" s="21">
        <v>9</v>
      </c>
      <c r="EY50" s="7" t="s">
        <v>133</v>
      </c>
      <c r="EZ50" s="21"/>
      <c r="FA50" s="21">
        <v>9</v>
      </c>
      <c r="FB50" s="21">
        <v>9</v>
      </c>
      <c r="FC50" s="21">
        <v>9</v>
      </c>
      <c r="FD50" s="21">
        <v>9</v>
      </c>
      <c r="FE50" s="21">
        <v>9</v>
      </c>
      <c r="FF50" s="21">
        <v>9</v>
      </c>
      <c r="FG50" s="21">
        <v>9</v>
      </c>
      <c r="FH50" s="21">
        <v>9</v>
      </c>
      <c r="FI50" s="21">
        <v>9</v>
      </c>
    </row>
    <row r="51" spans="1:165" ht="12.75">
      <c r="A51" s="58"/>
      <c r="B51" s="59"/>
      <c r="C51" s="59"/>
      <c r="D51" s="59"/>
      <c r="E51" s="59"/>
      <c r="F51" s="60"/>
      <c r="G51" s="7" t="s">
        <v>127</v>
      </c>
      <c r="H51" s="10"/>
      <c r="I51" s="21">
        <v>877.16</v>
      </c>
      <c r="J51" s="21">
        <f aca="true" t="shared" si="139" ref="J51:AJ51">J52/J60</f>
        <v>16.358143389970987</v>
      </c>
      <c r="K51" s="21">
        <f t="shared" si="139"/>
        <v>13.355506682456436</v>
      </c>
      <c r="L51" s="21">
        <f t="shared" si="139"/>
        <v>10.91145818935729</v>
      </c>
      <c r="M51" s="21">
        <f t="shared" si="139"/>
        <v>17.113461955343592</v>
      </c>
      <c r="N51" s="21">
        <f t="shared" si="139"/>
        <v>18.48814988290398</v>
      </c>
      <c r="O51" s="21">
        <f t="shared" si="139"/>
        <v>5.789834983498349</v>
      </c>
      <c r="P51" s="21">
        <f t="shared" si="139"/>
        <v>13.545710363761154</v>
      </c>
      <c r="Q51" s="21">
        <f t="shared" si="139"/>
        <v>13.59937984496124</v>
      </c>
      <c r="R51" s="21">
        <f t="shared" si="139"/>
        <v>14.296341905106843</v>
      </c>
      <c r="S51" s="21">
        <f t="shared" si="139"/>
        <v>13.987313961729269</v>
      </c>
      <c r="T51" s="21">
        <f t="shared" si="139"/>
        <v>13.085430134261562</v>
      </c>
      <c r="U51" s="21">
        <f t="shared" si="139"/>
        <v>22.81630057803468</v>
      </c>
      <c r="V51" s="21">
        <f t="shared" si="139"/>
        <v>9.758269468479604</v>
      </c>
      <c r="W51" s="21">
        <f t="shared" si="139"/>
        <v>18.77840152235966</v>
      </c>
      <c r="X51" s="21">
        <f t="shared" si="139"/>
        <v>8.90919760749351</v>
      </c>
      <c r="Y51" s="21">
        <f t="shared" si="139"/>
        <v>12.65337393813111</v>
      </c>
      <c r="Z51" s="21">
        <f t="shared" si="139"/>
        <v>12.649319019387917</v>
      </c>
      <c r="AA51" s="21">
        <f t="shared" si="139"/>
        <v>13.61345059493016</v>
      </c>
      <c r="AB51" s="21">
        <f t="shared" si="139"/>
        <v>16.980942138094214</v>
      </c>
      <c r="AC51" s="21">
        <f t="shared" si="139"/>
        <v>12.471469194312796</v>
      </c>
      <c r="AD51" s="21">
        <f t="shared" si="139"/>
        <v>15.09453154875717</v>
      </c>
      <c r="AE51" s="21">
        <f t="shared" si="139"/>
        <v>10.839544143896745</v>
      </c>
      <c r="AF51" s="21">
        <f t="shared" si="139"/>
        <v>16.026065773447016</v>
      </c>
      <c r="AG51" s="21">
        <f t="shared" si="139"/>
        <v>14.02209591474245</v>
      </c>
      <c r="AH51" s="21">
        <f t="shared" si="139"/>
        <v>18.410541044776117</v>
      </c>
      <c r="AI51" s="21">
        <f t="shared" si="139"/>
        <v>17.25937909925667</v>
      </c>
      <c r="AJ51" s="21">
        <f t="shared" si="139"/>
        <v>15.635650623885917</v>
      </c>
      <c r="AK51" s="7" t="s">
        <v>127</v>
      </c>
      <c r="AL51" s="10"/>
      <c r="AM51" s="21">
        <v>877.16</v>
      </c>
      <c r="AN51" s="39">
        <f>AN52/AN60</f>
        <v>15.296337919007943</v>
      </c>
      <c r="AO51" s="39">
        <f>AO52/AO60</f>
        <v>17.169290996085252</v>
      </c>
      <c r="AP51" s="7" t="s">
        <v>127</v>
      </c>
      <c r="AQ51" s="10"/>
      <c r="AR51" s="21">
        <v>877.16</v>
      </c>
      <c r="AS51" s="21">
        <f aca="true" t="shared" si="140" ref="AS51:AX51">AS52/AS60</f>
        <v>17.316165825839</v>
      </c>
      <c r="AT51" s="21">
        <f t="shared" si="140"/>
        <v>17.373327464788733</v>
      </c>
      <c r="AU51" s="21">
        <f t="shared" si="140"/>
        <v>16.94813224559897</v>
      </c>
      <c r="AV51" s="21">
        <f t="shared" si="140"/>
        <v>16.693677310213577</v>
      </c>
      <c r="AW51" s="21">
        <f t="shared" si="140"/>
        <v>17.251835664335662</v>
      </c>
      <c r="AX51" s="21">
        <f t="shared" si="140"/>
        <v>17.057994814174588</v>
      </c>
      <c r="AY51" s="7" t="s">
        <v>127</v>
      </c>
      <c r="AZ51" s="10"/>
      <c r="BA51" s="21">
        <v>877.16</v>
      </c>
      <c r="BB51" s="21">
        <f aca="true" t="shared" si="141" ref="BB51:BZ51">BB52/BB60</f>
        <v>17.316165825839</v>
      </c>
      <c r="BC51" s="21">
        <f t="shared" si="141"/>
        <v>17.083834667820817</v>
      </c>
      <c r="BD51" s="21">
        <f t="shared" si="141"/>
        <v>16.944494526722472</v>
      </c>
      <c r="BE51" s="21">
        <f t="shared" si="141"/>
        <v>15.26380510440835</v>
      </c>
      <c r="BF51" s="21">
        <f t="shared" si="141"/>
        <v>15.028440890919475</v>
      </c>
      <c r="BG51" s="21">
        <f t="shared" si="141"/>
        <v>14.004683342203299</v>
      </c>
      <c r="BH51" s="21">
        <f t="shared" si="141"/>
        <v>16.38870666389869</v>
      </c>
      <c r="BI51" s="21">
        <f t="shared" si="141"/>
        <v>9.004722253906694</v>
      </c>
      <c r="BJ51" s="21">
        <f t="shared" si="141"/>
        <v>16.619873684210525</v>
      </c>
      <c r="BK51" s="21">
        <f t="shared" si="141"/>
        <v>10.973644703919932</v>
      </c>
      <c r="BL51" s="21">
        <f t="shared" si="141"/>
        <v>17.316165825839</v>
      </c>
      <c r="BM51" s="21">
        <f t="shared" si="141"/>
        <v>16.26043254376931</v>
      </c>
      <c r="BN51" s="21">
        <f t="shared" si="141"/>
        <v>13.7080048619552</v>
      </c>
      <c r="BO51" s="21">
        <f t="shared" si="141"/>
        <v>18.406248542783867</v>
      </c>
      <c r="BP51" s="21">
        <f t="shared" si="141"/>
        <v>10.848481517108697</v>
      </c>
      <c r="BQ51" s="21">
        <f t="shared" si="141"/>
        <v>18.818688915375446</v>
      </c>
      <c r="BR51" s="21">
        <f t="shared" si="141"/>
        <v>17.49654255319149</v>
      </c>
      <c r="BS51" s="21">
        <f t="shared" si="141"/>
        <v>15.005588291199391</v>
      </c>
      <c r="BT51" s="21">
        <f t="shared" si="141"/>
        <v>10.802463054187193</v>
      </c>
      <c r="BU51" s="21">
        <f t="shared" si="141"/>
        <v>13.891325004399086</v>
      </c>
      <c r="BV51" s="21">
        <f t="shared" si="141"/>
        <v>11.8910076818798</v>
      </c>
      <c r="BW51" s="21">
        <f t="shared" si="141"/>
        <v>13.19478522480361</v>
      </c>
      <c r="BX51" s="21">
        <f t="shared" si="141"/>
        <v>14.855927738050433</v>
      </c>
      <c r="BY51" s="21">
        <f t="shared" si="141"/>
        <v>9.818955223880597</v>
      </c>
      <c r="BZ51" s="21">
        <f t="shared" si="141"/>
        <v>16.640455299976285</v>
      </c>
      <c r="CA51" s="7" t="s">
        <v>127</v>
      </c>
      <c r="CB51" s="21">
        <v>877.16</v>
      </c>
      <c r="CC51" s="21">
        <f aca="true" t="shared" si="142" ref="CC51:CL51">CC52/CC60</f>
        <v>16.915448896507392</v>
      </c>
      <c r="CD51" s="21">
        <f t="shared" si="142"/>
        <v>15.284491771539205</v>
      </c>
      <c r="CE51" s="21">
        <f t="shared" si="142"/>
        <v>15.27266395821242</v>
      </c>
      <c r="CF51" s="21">
        <f t="shared" si="142"/>
        <v>15.370794392523363</v>
      </c>
      <c r="CG51" s="21">
        <f t="shared" si="142"/>
        <v>16.707809523809523</v>
      </c>
      <c r="CH51" s="21">
        <f t="shared" si="142"/>
        <v>16.553659048018453</v>
      </c>
      <c r="CI51" s="21">
        <f t="shared" si="142"/>
        <v>16.358143389970987</v>
      </c>
      <c r="CJ51" s="21">
        <f t="shared" si="142"/>
        <v>16.467334167709637</v>
      </c>
      <c r="CK51" s="21">
        <f t="shared" si="142"/>
        <v>17.065369649805447</v>
      </c>
      <c r="CL51" s="21">
        <f t="shared" si="142"/>
        <v>17.06168143505511</v>
      </c>
      <c r="CM51" s="7" t="s">
        <v>127</v>
      </c>
      <c r="CN51" s="21">
        <v>877.16</v>
      </c>
      <c r="CO51" s="21">
        <f>CO52/CO60</f>
        <v>0.9393697625230918</v>
      </c>
      <c r="CP51" s="21">
        <f>CP52/CP60</f>
        <v>0.927524584963519</v>
      </c>
      <c r="CQ51" s="21">
        <f>CQ52/CQ60</f>
        <v>1.2416887850798033</v>
      </c>
      <c r="CR51" s="21">
        <f>CR52/CR60</f>
        <v>0.9689966582893755</v>
      </c>
      <c r="CS51" s="21">
        <f>CS52/CS60</f>
        <v>3.1856183039767565</v>
      </c>
      <c r="CT51" s="7" t="s">
        <v>127</v>
      </c>
      <c r="CU51" s="21">
        <v>877.16</v>
      </c>
      <c r="CV51" s="21">
        <v>877.16</v>
      </c>
      <c r="CW51" s="21">
        <f aca="true" t="shared" si="143" ref="CW51:DR51">CW52/CW60</f>
        <v>14.165512291404989</v>
      </c>
      <c r="CX51" s="21">
        <f t="shared" si="143"/>
        <v>16.676045627376425</v>
      </c>
      <c r="CY51" s="21">
        <f t="shared" si="143"/>
        <v>16.193723076923074</v>
      </c>
      <c r="CZ51" s="21">
        <f t="shared" si="143"/>
        <v>16.45017712023338</v>
      </c>
      <c r="DA51" s="21">
        <f t="shared" si="143"/>
        <v>14.51984550303476</v>
      </c>
      <c r="DB51" s="21">
        <f t="shared" si="143"/>
        <v>15.27266395821242</v>
      </c>
      <c r="DC51" s="21">
        <f t="shared" si="143"/>
        <v>13.45108195604021</v>
      </c>
      <c r="DD51" s="21">
        <f t="shared" si="143"/>
        <v>18.05268694260233</v>
      </c>
      <c r="DE51" s="21">
        <f t="shared" si="143"/>
        <v>13.876674283705396</v>
      </c>
      <c r="DF51" s="21">
        <f t="shared" si="143"/>
        <v>18.308070500927645</v>
      </c>
      <c r="DG51" s="21">
        <f t="shared" si="143"/>
        <v>16.839675767918088</v>
      </c>
      <c r="DH51" s="21">
        <f t="shared" si="143"/>
        <v>15.626365795724466</v>
      </c>
      <c r="DI51" s="21">
        <f t="shared" si="143"/>
        <v>15.503613511390416</v>
      </c>
      <c r="DJ51" s="21">
        <f t="shared" si="143"/>
        <v>21.594288527818808</v>
      </c>
      <c r="DK51" s="21">
        <f t="shared" si="143"/>
        <v>14.278241996744438</v>
      </c>
      <c r="DL51" s="21">
        <f t="shared" si="143"/>
        <v>15.666679896804922</v>
      </c>
      <c r="DM51" s="21">
        <f t="shared" si="143"/>
        <v>15.019863013698629</v>
      </c>
      <c r="DN51" s="21">
        <f t="shared" si="143"/>
        <v>15.586258637709772</v>
      </c>
      <c r="DO51" s="21">
        <f t="shared" si="143"/>
        <v>15.855472986543482</v>
      </c>
      <c r="DP51" s="21">
        <f t="shared" si="143"/>
        <v>15.299302325581394</v>
      </c>
      <c r="DQ51" s="21">
        <f t="shared" si="143"/>
        <v>15.228472222222223</v>
      </c>
      <c r="DR51" s="21">
        <f t="shared" si="143"/>
        <v>14.382291856440153</v>
      </c>
      <c r="DS51" s="7" t="s">
        <v>127</v>
      </c>
      <c r="DT51" s="21">
        <v>877.16</v>
      </c>
      <c r="DU51" s="21">
        <v>877.16</v>
      </c>
      <c r="DV51" s="21">
        <f>DV52/DV60</f>
        <v>22.789953810623558</v>
      </c>
      <c r="DW51" s="7" t="s">
        <v>127</v>
      </c>
      <c r="DX51" s="21">
        <v>877.16</v>
      </c>
      <c r="DY51" s="21">
        <f>DY52/DY60</f>
        <v>15.660464193612377</v>
      </c>
      <c r="DZ51" s="7" t="s">
        <v>127</v>
      </c>
      <c r="EA51" s="19"/>
      <c r="EB51" s="21">
        <v>877.16</v>
      </c>
      <c r="EC51" s="21">
        <f>EC52/EC60</f>
        <v>16.114390691977956</v>
      </c>
      <c r="ED51" s="7" t="s">
        <v>127</v>
      </c>
      <c r="EE51" s="19"/>
      <c r="EF51" s="21">
        <v>877.16</v>
      </c>
      <c r="EG51" s="21">
        <f>EG52/EG60</f>
        <v>17.050626349892006</v>
      </c>
      <c r="EH51" s="7" t="s">
        <v>127</v>
      </c>
      <c r="EI51" s="19"/>
      <c r="EJ51" s="21">
        <v>877.16</v>
      </c>
      <c r="EK51" s="21">
        <f>EK52/EK60</f>
        <v>18.986147186147186</v>
      </c>
      <c r="EL51" s="7" t="s">
        <v>127</v>
      </c>
      <c r="EM51" s="21">
        <v>877.16</v>
      </c>
      <c r="EN51" s="21">
        <f aca="true" t="shared" si="144" ref="EN51:EX51">EN52/EN60</f>
        <v>13.97246017699115</v>
      </c>
      <c r="EO51" s="21">
        <f t="shared" si="144"/>
        <v>13.94531001589825</v>
      </c>
      <c r="EP51" s="21">
        <f t="shared" si="144"/>
        <v>20.69315858453473</v>
      </c>
      <c r="EQ51" s="21">
        <f t="shared" si="144"/>
        <v>17.72040404040404</v>
      </c>
      <c r="ER51" s="21">
        <f t="shared" si="144"/>
        <v>31.637871956717763</v>
      </c>
      <c r="ES51" s="21">
        <f t="shared" si="144"/>
        <v>26.470978774771147</v>
      </c>
      <c r="ET51" s="21">
        <f t="shared" si="144"/>
        <v>17.621517857142855</v>
      </c>
      <c r="EU51" s="21">
        <f t="shared" si="144"/>
        <v>15.07147766323024</v>
      </c>
      <c r="EV51" s="21">
        <f t="shared" si="144"/>
        <v>13.96998761281189</v>
      </c>
      <c r="EW51" s="21">
        <f t="shared" si="144"/>
        <v>12.434147109781067</v>
      </c>
      <c r="EX51" s="21">
        <f t="shared" si="144"/>
        <v>18.329324355700024</v>
      </c>
      <c r="EY51" s="7" t="s">
        <v>127</v>
      </c>
      <c r="EZ51" s="21">
        <v>877.16</v>
      </c>
      <c r="FA51" s="21">
        <f aca="true" t="shared" si="145" ref="FA51:FI51">FA52/FA60</f>
        <v>14.789134507306107</v>
      </c>
      <c r="FB51" s="21">
        <f t="shared" si="145"/>
        <v>13.974933616569304</v>
      </c>
      <c r="FC51" s="21">
        <f t="shared" si="145"/>
        <v>17.080138468195585</v>
      </c>
      <c r="FD51" s="21">
        <f t="shared" si="145"/>
        <v>13.259052737655358</v>
      </c>
      <c r="FE51" s="21">
        <f t="shared" si="145"/>
        <v>16.66196707471507</v>
      </c>
      <c r="FF51" s="21">
        <f t="shared" si="145"/>
        <v>17.37715166189742</v>
      </c>
      <c r="FG51" s="21">
        <f t="shared" si="145"/>
        <v>15.5647476340694</v>
      </c>
      <c r="FH51" s="21">
        <f t="shared" si="145"/>
        <v>14.99134067603494</v>
      </c>
      <c r="FI51" s="21">
        <f t="shared" si="145"/>
        <v>16.872066680914724</v>
      </c>
    </row>
    <row r="52" spans="1:165" ht="12.75">
      <c r="A52" s="58"/>
      <c r="B52" s="59"/>
      <c r="C52" s="59"/>
      <c r="D52" s="59"/>
      <c r="E52" s="59"/>
      <c r="F52" s="60"/>
      <c r="G52" s="7" t="s">
        <v>129</v>
      </c>
      <c r="H52" s="10">
        <v>0</v>
      </c>
      <c r="I52" s="21"/>
      <c r="J52" s="21">
        <f>J50*I51</f>
        <v>7894.44</v>
      </c>
      <c r="K52" s="21">
        <f>K50*I51</f>
        <v>7894.44</v>
      </c>
      <c r="L52" s="21">
        <f aca="true" t="shared" si="146" ref="L52:AJ52">L50*877.16</f>
        <v>7894.44</v>
      </c>
      <c r="M52" s="21">
        <f t="shared" si="146"/>
        <v>7894.44</v>
      </c>
      <c r="N52" s="21">
        <f t="shared" si="146"/>
        <v>7894.44</v>
      </c>
      <c r="O52" s="21">
        <f t="shared" si="146"/>
        <v>7894.44</v>
      </c>
      <c r="P52" s="21">
        <f t="shared" si="146"/>
        <v>7894.44</v>
      </c>
      <c r="Q52" s="21">
        <f t="shared" si="146"/>
        <v>7894.44</v>
      </c>
      <c r="R52" s="21">
        <f t="shared" si="146"/>
        <v>7894.44</v>
      </c>
      <c r="S52" s="21">
        <f t="shared" si="146"/>
        <v>7894.44</v>
      </c>
      <c r="T52" s="21">
        <f t="shared" si="146"/>
        <v>7894.44</v>
      </c>
      <c r="U52" s="21">
        <f t="shared" si="146"/>
        <v>7894.44</v>
      </c>
      <c r="V52" s="21">
        <f t="shared" si="146"/>
        <v>7894.44</v>
      </c>
      <c r="W52" s="21">
        <f t="shared" si="146"/>
        <v>7894.44</v>
      </c>
      <c r="X52" s="21">
        <f t="shared" si="146"/>
        <v>7894.44</v>
      </c>
      <c r="Y52" s="21">
        <f t="shared" si="146"/>
        <v>7894.44</v>
      </c>
      <c r="Z52" s="21">
        <f t="shared" si="146"/>
        <v>7894.44</v>
      </c>
      <c r="AA52" s="21">
        <f t="shared" si="146"/>
        <v>7894.44</v>
      </c>
      <c r="AB52" s="21">
        <f t="shared" si="146"/>
        <v>7894.44</v>
      </c>
      <c r="AC52" s="21">
        <f t="shared" si="146"/>
        <v>7894.44</v>
      </c>
      <c r="AD52" s="21">
        <f t="shared" si="146"/>
        <v>7894.44</v>
      </c>
      <c r="AE52" s="21">
        <f t="shared" si="146"/>
        <v>7894.44</v>
      </c>
      <c r="AF52" s="21">
        <f t="shared" si="146"/>
        <v>7894.44</v>
      </c>
      <c r="AG52" s="21">
        <f t="shared" si="146"/>
        <v>7894.44</v>
      </c>
      <c r="AH52" s="21">
        <f t="shared" si="146"/>
        <v>7894.44</v>
      </c>
      <c r="AI52" s="21">
        <f t="shared" si="146"/>
        <v>7894.44</v>
      </c>
      <c r="AJ52" s="21">
        <f t="shared" si="146"/>
        <v>7894.44</v>
      </c>
      <c r="AK52" s="7" t="s">
        <v>129</v>
      </c>
      <c r="AL52" s="10">
        <v>0</v>
      </c>
      <c r="AM52" s="21"/>
      <c r="AN52" s="39">
        <f>AN50*AM51</f>
        <v>7894.44</v>
      </c>
      <c r="AO52" s="39">
        <f>AO50*AM51</f>
        <v>7894.44</v>
      </c>
      <c r="AP52" s="7" t="s">
        <v>129</v>
      </c>
      <c r="AQ52" s="10">
        <v>0</v>
      </c>
      <c r="AR52" s="21"/>
      <c r="AS52" s="21">
        <f aca="true" t="shared" si="147" ref="AS52:AX52">AS50*877.16</f>
        <v>7894.44</v>
      </c>
      <c r="AT52" s="21">
        <f t="shared" si="147"/>
        <v>7894.44</v>
      </c>
      <c r="AU52" s="21">
        <f t="shared" si="147"/>
        <v>7894.44</v>
      </c>
      <c r="AV52" s="21">
        <f t="shared" si="147"/>
        <v>7894.44</v>
      </c>
      <c r="AW52" s="21">
        <f t="shared" si="147"/>
        <v>7894.44</v>
      </c>
      <c r="AX52" s="21">
        <f t="shared" si="147"/>
        <v>7894.44</v>
      </c>
      <c r="AY52" s="7" t="s">
        <v>129</v>
      </c>
      <c r="AZ52" s="10">
        <v>0</v>
      </c>
      <c r="BA52" s="21"/>
      <c r="BB52" s="21">
        <f aca="true" t="shared" si="148" ref="BB52:BZ52">BB50*877.16</f>
        <v>7894.44</v>
      </c>
      <c r="BC52" s="21">
        <f t="shared" si="148"/>
        <v>7894.44</v>
      </c>
      <c r="BD52" s="21">
        <f t="shared" si="148"/>
        <v>7894.44</v>
      </c>
      <c r="BE52" s="21">
        <f t="shared" si="148"/>
        <v>7894.44</v>
      </c>
      <c r="BF52" s="21">
        <f t="shared" si="148"/>
        <v>7894.44</v>
      </c>
      <c r="BG52" s="21">
        <f t="shared" si="148"/>
        <v>7894.44</v>
      </c>
      <c r="BH52" s="21">
        <f t="shared" si="148"/>
        <v>7894.44</v>
      </c>
      <c r="BI52" s="21">
        <f t="shared" si="148"/>
        <v>7894.44</v>
      </c>
      <c r="BJ52" s="21">
        <f t="shared" si="148"/>
        <v>7894.44</v>
      </c>
      <c r="BK52" s="21">
        <f t="shared" si="148"/>
        <v>7894.44</v>
      </c>
      <c r="BL52" s="21">
        <f t="shared" si="148"/>
        <v>7894.44</v>
      </c>
      <c r="BM52" s="21">
        <f t="shared" si="148"/>
        <v>7894.44</v>
      </c>
      <c r="BN52" s="21">
        <f t="shared" si="148"/>
        <v>7894.44</v>
      </c>
      <c r="BO52" s="21">
        <f t="shared" si="148"/>
        <v>7894.44</v>
      </c>
      <c r="BP52" s="21">
        <f t="shared" si="148"/>
        <v>7894.44</v>
      </c>
      <c r="BQ52" s="21">
        <f t="shared" si="148"/>
        <v>7894.44</v>
      </c>
      <c r="BR52" s="21">
        <f t="shared" si="148"/>
        <v>7894.44</v>
      </c>
      <c r="BS52" s="21">
        <f t="shared" si="148"/>
        <v>7894.44</v>
      </c>
      <c r="BT52" s="21">
        <f t="shared" si="148"/>
        <v>10525.92</v>
      </c>
      <c r="BU52" s="21">
        <f t="shared" si="148"/>
        <v>7894.44</v>
      </c>
      <c r="BV52" s="21">
        <f t="shared" si="148"/>
        <v>7894.44</v>
      </c>
      <c r="BW52" s="21">
        <f t="shared" si="148"/>
        <v>7894.44</v>
      </c>
      <c r="BX52" s="21">
        <f t="shared" si="148"/>
        <v>7894.44</v>
      </c>
      <c r="BY52" s="21">
        <f t="shared" si="148"/>
        <v>7894.44</v>
      </c>
      <c r="BZ52" s="21">
        <f t="shared" si="148"/>
        <v>7017.28</v>
      </c>
      <c r="CA52" s="7" t="s">
        <v>129</v>
      </c>
      <c r="CB52" s="21"/>
      <c r="CC52" s="21">
        <f aca="true" t="shared" si="149" ref="CC52:CL52">CC50*877.16</f>
        <v>7894.44</v>
      </c>
      <c r="CD52" s="21">
        <f t="shared" si="149"/>
        <v>7894.44</v>
      </c>
      <c r="CE52" s="21">
        <f t="shared" si="149"/>
        <v>7894.44</v>
      </c>
      <c r="CF52" s="21">
        <f t="shared" si="149"/>
        <v>7894.44</v>
      </c>
      <c r="CG52" s="21">
        <f t="shared" si="149"/>
        <v>7894.44</v>
      </c>
      <c r="CH52" s="21">
        <f t="shared" si="149"/>
        <v>7894.44</v>
      </c>
      <c r="CI52" s="21">
        <f t="shared" si="149"/>
        <v>7894.44</v>
      </c>
      <c r="CJ52" s="21">
        <f t="shared" si="149"/>
        <v>7894.44</v>
      </c>
      <c r="CK52" s="21">
        <f t="shared" si="149"/>
        <v>7894.44</v>
      </c>
      <c r="CL52" s="21">
        <f t="shared" si="149"/>
        <v>7894.44</v>
      </c>
      <c r="CM52" s="7" t="s">
        <v>129</v>
      </c>
      <c r="CN52" s="21"/>
      <c r="CO52" s="21">
        <f>CO50*877.16</f>
        <v>3508.64</v>
      </c>
      <c r="CP52" s="21">
        <f>CP50*877.16</f>
        <v>3508.64</v>
      </c>
      <c r="CQ52" s="21">
        <f>CQ50*877.16</f>
        <v>3508.64</v>
      </c>
      <c r="CR52" s="21">
        <f>CR50*877.16</f>
        <v>3508.64</v>
      </c>
      <c r="CS52" s="21">
        <f>CS50*877.16</f>
        <v>3508.64</v>
      </c>
      <c r="CT52" s="7" t="s">
        <v>129</v>
      </c>
      <c r="CU52" s="21"/>
      <c r="CV52" s="21"/>
      <c r="CW52" s="21">
        <f>CW50*877.16</f>
        <v>7894.44</v>
      </c>
      <c r="CX52" s="21">
        <f>CX50*877.16</f>
        <v>7894.44</v>
      </c>
      <c r="CY52" s="21">
        <f aca="true" t="shared" si="150" ref="CY52:DR52">CY50*877.16</f>
        <v>7894.44</v>
      </c>
      <c r="CZ52" s="21">
        <f t="shared" si="150"/>
        <v>7894.44</v>
      </c>
      <c r="DA52" s="21">
        <f t="shared" si="150"/>
        <v>7894.44</v>
      </c>
      <c r="DB52" s="21">
        <f t="shared" si="150"/>
        <v>7894.44</v>
      </c>
      <c r="DC52" s="21">
        <f t="shared" si="150"/>
        <v>7894.44</v>
      </c>
      <c r="DD52" s="21">
        <f t="shared" si="150"/>
        <v>7894.44</v>
      </c>
      <c r="DE52" s="21">
        <f t="shared" si="150"/>
        <v>7894.44</v>
      </c>
      <c r="DF52" s="21">
        <f t="shared" si="150"/>
        <v>7894.44</v>
      </c>
      <c r="DG52" s="21">
        <f t="shared" si="150"/>
        <v>7894.44</v>
      </c>
      <c r="DH52" s="21">
        <f t="shared" si="150"/>
        <v>7894.44</v>
      </c>
      <c r="DI52" s="21">
        <f t="shared" si="150"/>
        <v>7894.44</v>
      </c>
      <c r="DJ52" s="21">
        <f t="shared" si="150"/>
        <v>13157.4</v>
      </c>
      <c r="DK52" s="21">
        <f t="shared" si="150"/>
        <v>7894.44</v>
      </c>
      <c r="DL52" s="21">
        <f t="shared" si="150"/>
        <v>7894.44</v>
      </c>
      <c r="DM52" s="21">
        <f t="shared" si="150"/>
        <v>7894.44</v>
      </c>
      <c r="DN52" s="21">
        <f t="shared" si="150"/>
        <v>7894.44</v>
      </c>
      <c r="DO52" s="21">
        <f t="shared" si="150"/>
        <v>7894.44</v>
      </c>
      <c r="DP52" s="21">
        <f t="shared" si="150"/>
        <v>7894.44</v>
      </c>
      <c r="DQ52" s="21">
        <f t="shared" si="150"/>
        <v>7894.44</v>
      </c>
      <c r="DR52" s="21">
        <f t="shared" si="150"/>
        <v>7894.44</v>
      </c>
      <c r="DS52" s="7" t="s">
        <v>129</v>
      </c>
      <c r="DT52" s="21"/>
      <c r="DU52" s="21"/>
      <c r="DV52" s="21">
        <f>DV50*877.16</f>
        <v>7894.44</v>
      </c>
      <c r="DW52" s="7" t="s">
        <v>129</v>
      </c>
      <c r="DX52" s="21"/>
      <c r="DY52" s="21">
        <f>DY50*877.16</f>
        <v>7894.44</v>
      </c>
      <c r="DZ52" s="7" t="s">
        <v>129</v>
      </c>
      <c r="EA52" s="19">
        <v>0</v>
      </c>
      <c r="EB52" s="21"/>
      <c r="EC52" s="21">
        <f>EC50*877.16</f>
        <v>7894.44</v>
      </c>
      <c r="ED52" s="7" t="s">
        <v>129</v>
      </c>
      <c r="EE52" s="19"/>
      <c r="EF52" s="21"/>
      <c r="EG52" s="21">
        <f>EG50*877.16</f>
        <v>7894.44</v>
      </c>
      <c r="EH52" s="7" t="s">
        <v>129</v>
      </c>
      <c r="EI52" s="19"/>
      <c r="EJ52" s="21"/>
      <c r="EK52" s="21">
        <f>EK50*877.16</f>
        <v>7894.44</v>
      </c>
      <c r="EL52" s="7" t="s">
        <v>129</v>
      </c>
      <c r="EM52" s="21"/>
      <c r="EN52" s="21">
        <f aca="true" t="shared" si="151" ref="EN52:EX52">EN50*877.16</f>
        <v>7894.44</v>
      </c>
      <c r="EO52" s="21">
        <f t="shared" si="151"/>
        <v>7894.44</v>
      </c>
      <c r="EP52" s="21">
        <f t="shared" si="151"/>
        <v>7894.44</v>
      </c>
      <c r="EQ52" s="21">
        <f t="shared" si="151"/>
        <v>7894.44</v>
      </c>
      <c r="ER52" s="21">
        <f t="shared" si="151"/>
        <v>17543.2</v>
      </c>
      <c r="ES52" s="21">
        <f t="shared" si="151"/>
        <v>26314.8</v>
      </c>
      <c r="ET52" s="21">
        <f t="shared" si="151"/>
        <v>7894.44</v>
      </c>
      <c r="EU52" s="21">
        <f t="shared" si="151"/>
        <v>7894.44</v>
      </c>
      <c r="EV52" s="21">
        <f t="shared" si="151"/>
        <v>7894.44</v>
      </c>
      <c r="EW52" s="21">
        <f t="shared" si="151"/>
        <v>7894.44</v>
      </c>
      <c r="EX52" s="21">
        <f t="shared" si="151"/>
        <v>7894.44</v>
      </c>
      <c r="EY52" s="7" t="s">
        <v>129</v>
      </c>
      <c r="EZ52" s="21"/>
      <c r="FA52" s="21">
        <f aca="true" t="shared" si="152" ref="FA52:FI52">FA50*877.16</f>
        <v>7894.44</v>
      </c>
      <c r="FB52" s="21">
        <f t="shared" si="152"/>
        <v>7894.44</v>
      </c>
      <c r="FC52" s="21">
        <f t="shared" si="152"/>
        <v>7894.44</v>
      </c>
      <c r="FD52" s="21">
        <f t="shared" si="152"/>
        <v>7894.44</v>
      </c>
      <c r="FE52" s="21">
        <f t="shared" si="152"/>
        <v>7894.44</v>
      </c>
      <c r="FF52" s="21">
        <f t="shared" si="152"/>
        <v>7894.44</v>
      </c>
      <c r="FG52" s="21">
        <f t="shared" si="152"/>
        <v>7894.44</v>
      </c>
      <c r="FH52" s="21">
        <f t="shared" si="152"/>
        <v>7894.44</v>
      </c>
      <c r="FI52" s="21">
        <f t="shared" si="152"/>
        <v>7894.44</v>
      </c>
    </row>
    <row r="53" spans="1:165" ht="12.75">
      <c r="A53" s="61"/>
      <c r="B53" s="62"/>
      <c r="C53" s="62"/>
      <c r="D53" s="62"/>
      <c r="E53" s="62"/>
      <c r="F53" s="63"/>
      <c r="G53" s="7" t="s">
        <v>130</v>
      </c>
      <c r="H53" s="10">
        <v>0</v>
      </c>
      <c r="I53" s="21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7" t="s">
        <v>130</v>
      </c>
      <c r="AL53" s="10">
        <v>0</v>
      </c>
      <c r="AM53" s="21"/>
      <c r="AN53" s="39"/>
      <c r="AO53" s="39"/>
      <c r="AP53" s="7" t="s">
        <v>130</v>
      </c>
      <c r="AQ53" s="10">
        <v>0</v>
      </c>
      <c r="AR53" s="21"/>
      <c r="AS53" s="24"/>
      <c r="AT53" s="24"/>
      <c r="AU53" s="24"/>
      <c r="AV53" s="24"/>
      <c r="AW53" s="24"/>
      <c r="AX53" s="24"/>
      <c r="AY53" s="7" t="s">
        <v>130</v>
      </c>
      <c r="AZ53" s="10">
        <v>0</v>
      </c>
      <c r="BA53" s="21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7" t="s">
        <v>130</v>
      </c>
      <c r="CB53" s="21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7" t="s">
        <v>130</v>
      </c>
      <c r="CN53" s="21"/>
      <c r="CO53" s="24"/>
      <c r="CP53" s="24"/>
      <c r="CQ53" s="24"/>
      <c r="CR53" s="24"/>
      <c r="CS53" s="24"/>
      <c r="CT53" s="7" t="s">
        <v>130</v>
      </c>
      <c r="CU53" s="21"/>
      <c r="CV53" s="21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7" t="s">
        <v>130</v>
      </c>
      <c r="DT53" s="21"/>
      <c r="DU53" s="21"/>
      <c r="DV53" s="24"/>
      <c r="DW53" s="7" t="s">
        <v>130</v>
      </c>
      <c r="DX53" s="21"/>
      <c r="DY53" s="24"/>
      <c r="DZ53" s="7" t="s">
        <v>130</v>
      </c>
      <c r="EA53" s="19">
        <v>0</v>
      </c>
      <c r="EB53" s="21"/>
      <c r="EC53" s="24"/>
      <c r="ED53" s="7" t="s">
        <v>130</v>
      </c>
      <c r="EE53" s="19"/>
      <c r="EF53" s="21"/>
      <c r="EG53" s="24"/>
      <c r="EH53" s="7" t="s">
        <v>130</v>
      </c>
      <c r="EI53" s="19"/>
      <c r="EJ53" s="21"/>
      <c r="EK53" s="24"/>
      <c r="EL53" s="7" t="s">
        <v>130</v>
      </c>
      <c r="EM53" s="21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7" t="s">
        <v>130</v>
      </c>
      <c r="EZ53" s="21"/>
      <c r="FA53" s="24"/>
      <c r="FB53" s="24"/>
      <c r="FC53" s="24"/>
      <c r="FD53" s="24"/>
      <c r="FE53" s="24"/>
      <c r="FF53" s="24"/>
      <c r="FG53" s="24"/>
      <c r="FH53" s="24"/>
      <c r="FI53" s="24"/>
    </row>
    <row r="54" spans="1:165" ht="12.75">
      <c r="A54" s="55" t="s">
        <v>155</v>
      </c>
      <c r="B54" s="56"/>
      <c r="C54" s="56"/>
      <c r="D54" s="56"/>
      <c r="E54" s="56"/>
      <c r="F54" s="57"/>
      <c r="G54" s="7" t="s">
        <v>138</v>
      </c>
      <c r="H54" s="10"/>
      <c r="I54" s="21"/>
      <c r="J54" s="24">
        <v>35</v>
      </c>
      <c r="K54" s="24">
        <v>35</v>
      </c>
      <c r="L54" s="24">
        <v>45</v>
      </c>
      <c r="M54" s="24">
        <v>30</v>
      </c>
      <c r="N54" s="24">
        <v>30</v>
      </c>
      <c r="O54" s="24">
        <v>55</v>
      </c>
      <c r="P54" s="24">
        <v>35</v>
      </c>
      <c r="Q54" s="24">
        <v>35</v>
      </c>
      <c r="R54" s="24">
        <v>35</v>
      </c>
      <c r="S54" s="24">
        <v>35</v>
      </c>
      <c r="T54" s="24">
        <v>35</v>
      </c>
      <c r="U54" s="24">
        <v>30</v>
      </c>
      <c r="V54" s="24">
        <v>50</v>
      </c>
      <c r="W54" s="24">
        <v>30</v>
      </c>
      <c r="X54" s="24">
        <v>55</v>
      </c>
      <c r="Y54" s="24">
        <v>35</v>
      </c>
      <c r="Z54" s="24">
        <v>35</v>
      </c>
      <c r="AA54" s="24">
        <v>35</v>
      </c>
      <c r="AB54" s="24">
        <v>30</v>
      </c>
      <c r="AC54" s="24">
        <v>35</v>
      </c>
      <c r="AD54" s="24">
        <v>30</v>
      </c>
      <c r="AE54" s="24">
        <v>45</v>
      </c>
      <c r="AF54" s="24">
        <v>30</v>
      </c>
      <c r="AG54" s="24">
        <v>35</v>
      </c>
      <c r="AH54" s="24">
        <v>30</v>
      </c>
      <c r="AI54" s="24">
        <v>30</v>
      </c>
      <c r="AJ54" s="24">
        <v>35</v>
      </c>
      <c r="AK54" s="7" t="s">
        <v>138</v>
      </c>
      <c r="AL54" s="10"/>
      <c r="AM54" s="21"/>
      <c r="AN54" s="24">
        <v>25</v>
      </c>
      <c r="AO54" s="24">
        <v>10</v>
      </c>
      <c r="AP54" s="7" t="s">
        <v>138</v>
      </c>
      <c r="AQ54" s="10"/>
      <c r="AR54" s="21"/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7" t="s">
        <v>138</v>
      </c>
      <c r="AZ54" s="10"/>
      <c r="BA54" s="21"/>
      <c r="BB54" s="24">
        <v>30</v>
      </c>
      <c r="BC54" s="24">
        <v>30</v>
      </c>
      <c r="BD54" s="24">
        <v>30</v>
      </c>
      <c r="BE54" s="24">
        <v>30</v>
      </c>
      <c r="BF54" s="24">
        <v>35</v>
      </c>
      <c r="BG54" s="24">
        <v>35</v>
      </c>
      <c r="BH54" s="24">
        <v>35</v>
      </c>
      <c r="BI54" s="24">
        <v>55</v>
      </c>
      <c r="BJ54" s="24">
        <v>30</v>
      </c>
      <c r="BK54" s="24">
        <v>55</v>
      </c>
      <c r="BL54" s="24">
        <v>30</v>
      </c>
      <c r="BM54" s="24">
        <v>30</v>
      </c>
      <c r="BN54" s="24">
        <v>35</v>
      </c>
      <c r="BO54" s="24">
        <v>30</v>
      </c>
      <c r="BP54" s="24">
        <v>45</v>
      </c>
      <c r="BQ54" s="24">
        <v>30</v>
      </c>
      <c r="BR54" s="24">
        <v>30</v>
      </c>
      <c r="BS54" s="24">
        <v>30</v>
      </c>
      <c r="BT54" s="24">
        <v>55</v>
      </c>
      <c r="BU54" s="24">
        <v>35</v>
      </c>
      <c r="BV54" s="24">
        <v>35</v>
      </c>
      <c r="BW54" s="24">
        <v>35</v>
      </c>
      <c r="BX54" s="24">
        <v>35</v>
      </c>
      <c r="BY54" s="24">
        <v>55</v>
      </c>
      <c r="BZ54" s="24">
        <v>30</v>
      </c>
      <c r="CA54" s="7" t="s">
        <v>138</v>
      </c>
      <c r="CB54" s="10"/>
      <c r="CC54" s="21"/>
      <c r="CD54" s="24">
        <v>30</v>
      </c>
      <c r="CE54" s="24">
        <v>30</v>
      </c>
      <c r="CF54" s="24">
        <v>30</v>
      </c>
      <c r="CG54" s="24">
        <v>30</v>
      </c>
      <c r="CH54" s="24">
        <v>30</v>
      </c>
      <c r="CI54" s="24">
        <v>30</v>
      </c>
      <c r="CJ54" s="24">
        <v>30</v>
      </c>
      <c r="CK54" s="24">
        <v>30</v>
      </c>
      <c r="CL54" s="24">
        <v>30</v>
      </c>
      <c r="CM54" s="7" t="s">
        <v>138</v>
      </c>
      <c r="CN54" s="10"/>
      <c r="CO54" s="24">
        <v>250</v>
      </c>
      <c r="CP54" s="24">
        <v>250</v>
      </c>
      <c r="CQ54" s="24">
        <v>150</v>
      </c>
      <c r="CR54" s="24">
        <v>250</v>
      </c>
      <c r="CS54" s="24">
        <v>120</v>
      </c>
      <c r="CT54" s="7" t="s">
        <v>138</v>
      </c>
      <c r="CU54" s="10"/>
      <c r="CV54" s="21"/>
      <c r="CW54" s="24">
        <v>35</v>
      </c>
      <c r="CX54" s="24">
        <v>30</v>
      </c>
      <c r="CY54" s="24">
        <v>30</v>
      </c>
      <c r="CZ54" s="24">
        <v>30</v>
      </c>
      <c r="DA54" s="24">
        <v>35</v>
      </c>
      <c r="DB54" s="24">
        <v>30</v>
      </c>
      <c r="DC54" s="24">
        <v>35</v>
      </c>
      <c r="DD54" s="24">
        <v>30</v>
      </c>
      <c r="DE54" s="24">
        <v>35</v>
      </c>
      <c r="DF54" s="24">
        <v>30</v>
      </c>
      <c r="DG54" s="24">
        <v>30</v>
      </c>
      <c r="DH54" s="24">
        <v>30</v>
      </c>
      <c r="DI54" s="24">
        <v>30</v>
      </c>
      <c r="DJ54" s="24">
        <v>35</v>
      </c>
      <c r="DK54" s="24">
        <v>35</v>
      </c>
      <c r="DL54" s="24">
        <v>35</v>
      </c>
      <c r="DM54" s="24">
        <v>35</v>
      </c>
      <c r="DN54" s="24">
        <v>35</v>
      </c>
      <c r="DO54" s="24">
        <v>30</v>
      </c>
      <c r="DP54" s="24">
        <v>35</v>
      </c>
      <c r="DQ54" s="24">
        <v>35</v>
      </c>
      <c r="DR54" s="24">
        <v>35</v>
      </c>
      <c r="DS54" s="7" t="s">
        <v>138</v>
      </c>
      <c r="DT54" s="10"/>
      <c r="DU54" s="21"/>
      <c r="DV54" s="24">
        <v>30</v>
      </c>
      <c r="DW54" s="7" t="s">
        <v>138</v>
      </c>
      <c r="DX54" s="10"/>
      <c r="DY54" s="24">
        <v>30</v>
      </c>
      <c r="DZ54" s="7" t="s">
        <v>138</v>
      </c>
      <c r="EA54" s="10"/>
      <c r="EB54" s="21"/>
      <c r="EC54" s="24">
        <v>30</v>
      </c>
      <c r="ED54" s="7" t="s">
        <v>138</v>
      </c>
      <c r="EE54" s="10"/>
      <c r="EF54" s="21"/>
      <c r="EG54" s="24">
        <v>30</v>
      </c>
      <c r="EH54" s="7" t="s">
        <v>138</v>
      </c>
      <c r="EI54" s="10"/>
      <c r="EJ54" s="21"/>
      <c r="EK54" s="24">
        <v>30</v>
      </c>
      <c r="EL54" s="7" t="s">
        <v>138</v>
      </c>
      <c r="EM54" s="21"/>
      <c r="EN54" s="24">
        <v>35</v>
      </c>
      <c r="EO54" s="24">
        <v>35</v>
      </c>
      <c r="EP54" s="24">
        <v>30</v>
      </c>
      <c r="EQ54" s="24">
        <v>35</v>
      </c>
      <c r="ER54" s="24">
        <v>35</v>
      </c>
      <c r="ES54" s="24">
        <v>55</v>
      </c>
      <c r="ET54" s="24">
        <v>35</v>
      </c>
      <c r="EU54" s="24">
        <v>35</v>
      </c>
      <c r="EV54" s="24">
        <v>35</v>
      </c>
      <c r="EW54" s="24">
        <v>35</v>
      </c>
      <c r="EX54" s="24">
        <v>35</v>
      </c>
      <c r="EY54" s="7" t="s">
        <v>138</v>
      </c>
      <c r="EZ54" s="21"/>
      <c r="FA54" s="24">
        <v>30</v>
      </c>
      <c r="FB54" s="24">
        <v>35</v>
      </c>
      <c r="FC54" s="24">
        <v>0</v>
      </c>
      <c r="FD54" s="24">
        <v>35</v>
      </c>
      <c r="FE54" s="24">
        <v>30</v>
      </c>
      <c r="FF54" s="24">
        <v>30</v>
      </c>
      <c r="FG54" s="24">
        <v>30</v>
      </c>
      <c r="FH54" s="24">
        <v>30</v>
      </c>
      <c r="FI54" s="24">
        <v>30</v>
      </c>
    </row>
    <row r="55" spans="1:165" ht="12.75">
      <c r="A55" s="58"/>
      <c r="B55" s="59"/>
      <c r="C55" s="59"/>
      <c r="D55" s="59"/>
      <c r="E55" s="59"/>
      <c r="F55" s="60"/>
      <c r="G55" s="7" t="s">
        <v>127</v>
      </c>
      <c r="H55" s="10"/>
      <c r="I55" s="21">
        <v>502.11</v>
      </c>
      <c r="J55" s="24">
        <f aca="true" t="shared" si="153" ref="J55:AJ55">J56/J60</f>
        <v>36.414939908827186</v>
      </c>
      <c r="K55" s="24">
        <f t="shared" si="153"/>
        <v>29.73075621722213</v>
      </c>
      <c r="L55" s="24">
        <f t="shared" si="153"/>
        <v>31.230062197650312</v>
      </c>
      <c r="M55" s="24">
        <f t="shared" si="153"/>
        <v>32.65402124430956</v>
      </c>
      <c r="N55" s="24">
        <f t="shared" si="153"/>
        <v>35.27704918032787</v>
      </c>
      <c r="O55" s="24">
        <f t="shared" si="153"/>
        <v>20.25379537953795</v>
      </c>
      <c r="P55" s="24">
        <f t="shared" si="153"/>
        <v>30.154169526424166</v>
      </c>
      <c r="Q55" s="24">
        <f t="shared" si="153"/>
        <v>30.273643410852717</v>
      </c>
      <c r="R55" s="24">
        <f t="shared" si="153"/>
        <v>31.825153929735606</v>
      </c>
      <c r="S55" s="24">
        <f t="shared" si="153"/>
        <v>31.137225372076546</v>
      </c>
      <c r="T55" s="24">
        <f t="shared" si="153"/>
        <v>29.129537543510697</v>
      </c>
      <c r="U55" s="24">
        <f t="shared" si="153"/>
        <v>43.53554913294798</v>
      </c>
      <c r="V55" s="24">
        <f t="shared" si="153"/>
        <v>31.032756489493202</v>
      </c>
      <c r="W55" s="24">
        <f t="shared" si="153"/>
        <v>35.83087535680305</v>
      </c>
      <c r="X55" s="24">
        <f t="shared" si="153"/>
        <v>31.16583907008238</v>
      </c>
      <c r="Y55" s="24">
        <f t="shared" si="153"/>
        <v>28.167735213976602</v>
      </c>
      <c r="Z55" s="24">
        <f t="shared" si="153"/>
        <v>28.158708540298033</v>
      </c>
      <c r="AA55" s="24">
        <f t="shared" si="153"/>
        <v>30.30496637351268</v>
      </c>
      <c r="AB55" s="24">
        <f t="shared" si="153"/>
        <v>32.401161540116156</v>
      </c>
      <c r="AC55" s="24">
        <f t="shared" si="153"/>
        <v>27.76279620853081</v>
      </c>
      <c r="AD55" s="24">
        <f t="shared" si="153"/>
        <v>28.80172084130019</v>
      </c>
      <c r="AE55" s="24">
        <f t="shared" si="153"/>
        <v>31.02423451874228</v>
      </c>
      <c r="AF55" s="24">
        <f t="shared" si="153"/>
        <v>30.57917174177832</v>
      </c>
      <c r="AG55" s="24">
        <f t="shared" si="153"/>
        <v>31.214653641207818</v>
      </c>
      <c r="AH55" s="24">
        <f t="shared" si="153"/>
        <v>35.128964552238806</v>
      </c>
      <c r="AI55" s="24">
        <f t="shared" si="153"/>
        <v>32.93244425010932</v>
      </c>
      <c r="AJ55" s="24">
        <f t="shared" si="153"/>
        <v>34.8065953654189</v>
      </c>
      <c r="AK55" s="7" t="s">
        <v>127</v>
      </c>
      <c r="AL55" s="10"/>
      <c r="AM55" s="21">
        <v>502.11</v>
      </c>
      <c r="AN55" s="24">
        <f>AN56/AN60</f>
        <v>24.322321255570625</v>
      </c>
      <c r="AO55" s="24">
        <f>AO56/AO60</f>
        <v>10.920182688125273</v>
      </c>
      <c r="AP55" s="7" t="s">
        <v>127</v>
      </c>
      <c r="AQ55" s="10"/>
      <c r="AR55" s="21">
        <v>502.11</v>
      </c>
      <c r="AS55" s="24">
        <f aca="true" t="shared" si="154" ref="AS55:AX55">AS56/AS60</f>
        <v>0</v>
      </c>
      <c r="AT55" s="24">
        <f t="shared" si="154"/>
        <v>0</v>
      </c>
      <c r="AU55" s="24">
        <f t="shared" si="154"/>
        <v>0</v>
      </c>
      <c r="AV55" s="24">
        <f t="shared" si="154"/>
        <v>0</v>
      </c>
      <c r="AW55" s="24">
        <f t="shared" si="154"/>
        <v>0</v>
      </c>
      <c r="AX55" s="24">
        <f t="shared" si="154"/>
        <v>0</v>
      </c>
      <c r="AY55" s="7" t="s">
        <v>127</v>
      </c>
      <c r="AZ55" s="10"/>
      <c r="BA55" s="21">
        <v>502.11</v>
      </c>
      <c r="BB55" s="24">
        <f aca="true" t="shared" si="155" ref="BB55:BZ55">BB56/BB60</f>
        <v>33.0407984207063</v>
      </c>
      <c r="BC55" s="24">
        <f t="shared" si="155"/>
        <v>32.59748972083965</v>
      </c>
      <c r="BD55" s="24">
        <f t="shared" si="155"/>
        <v>32.331616226658085</v>
      </c>
      <c r="BE55" s="24">
        <f t="shared" si="155"/>
        <v>29.124709976798144</v>
      </c>
      <c r="BF55" s="24">
        <f t="shared" si="155"/>
        <v>33.45488292404341</v>
      </c>
      <c r="BG55" s="24">
        <f t="shared" si="155"/>
        <v>31.175891431612563</v>
      </c>
      <c r="BH55" s="24">
        <f t="shared" si="155"/>
        <v>36.482976956612006</v>
      </c>
      <c r="BI55" s="24">
        <f t="shared" si="155"/>
        <v>31.499999999999996</v>
      </c>
      <c r="BJ55" s="24">
        <f t="shared" si="155"/>
        <v>31.712210526315793</v>
      </c>
      <c r="BK55" s="24">
        <f t="shared" si="155"/>
        <v>38.387614678899084</v>
      </c>
      <c r="BL55" s="24">
        <f t="shared" si="155"/>
        <v>33.0407984207063</v>
      </c>
      <c r="BM55" s="24">
        <f t="shared" si="155"/>
        <v>31.026364572605562</v>
      </c>
      <c r="BN55" s="24">
        <f t="shared" si="155"/>
        <v>30.515454071887486</v>
      </c>
      <c r="BO55" s="24">
        <f t="shared" si="155"/>
        <v>35.12077407321054</v>
      </c>
      <c r="BP55" s="24">
        <f t="shared" si="155"/>
        <v>31.049814483990655</v>
      </c>
      <c r="BQ55" s="24">
        <f t="shared" si="155"/>
        <v>35.907747318236</v>
      </c>
      <c r="BR55" s="24">
        <f t="shared" si="155"/>
        <v>33.38497340425532</v>
      </c>
      <c r="BS55" s="24">
        <f t="shared" si="155"/>
        <v>28.632009123740733</v>
      </c>
      <c r="BT55" s="24">
        <f t="shared" si="155"/>
        <v>28.341594827586206</v>
      </c>
      <c r="BU55" s="24">
        <f t="shared" si="155"/>
        <v>30.92354390286821</v>
      </c>
      <c r="BV55" s="24">
        <f t="shared" si="155"/>
        <v>26.47062810664257</v>
      </c>
      <c r="BW55" s="24">
        <f t="shared" si="155"/>
        <v>29.372973424703332</v>
      </c>
      <c r="BX55" s="24">
        <f t="shared" si="155"/>
        <v>33.0708505833647</v>
      </c>
      <c r="BY55" s="24">
        <f t="shared" si="155"/>
        <v>34.348320895522384</v>
      </c>
      <c r="BZ55" s="24">
        <f t="shared" si="155"/>
        <v>35.7204173583116</v>
      </c>
      <c r="CA55" s="7" t="s">
        <v>127</v>
      </c>
      <c r="CB55" s="10"/>
      <c r="CC55" s="21">
        <v>502.11</v>
      </c>
      <c r="CD55" s="24">
        <f aca="true" t="shared" si="156" ref="CD55:CL55">CD56/CD60</f>
        <v>29.164181994191676</v>
      </c>
      <c r="CE55" s="24">
        <f t="shared" si="156"/>
        <v>29.141613464886827</v>
      </c>
      <c r="CF55" s="24">
        <f t="shared" si="156"/>
        <v>29.328855140186917</v>
      </c>
      <c r="CG55" s="24">
        <f t="shared" si="156"/>
        <v>31.880000000000003</v>
      </c>
      <c r="CH55" s="24">
        <f t="shared" si="156"/>
        <v>31.58586705808346</v>
      </c>
      <c r="CI55" s="24">
        <f t="shared" si="156"/>
        <v>31.21280563613759</v>
      </c>
      <c r="CJ55" s="24">
        <f t="shared" si="156"/>
        <v>31.421151439299127</v>
      </c>
      <c r="CK55" s="24">
        <f t="shared" si="156"/>
        <v>32.56225680933852</v>
      </c>
      <c r="CL55" s="24">
        <f t="shared" si="156"/>
        <v>32.5552193645991</v>
      </c>
      <c r="CM55" s="7" t="s">
        <v>127</v>
      </c>
      <c r="CN55" s="21">
        <v>502.11</v>
      </c>
      <c r="CO55" s="24">
        <f>CO56/CO60</f>
        <v>33.60753393483441</v>
      </c>
      <c r="CP55" s="24">
        <f>CP56/CP60</f>
        <v>33.183752775721686</v>
      </c>
      <c r="CQ55" s="24">
        <f>CQ56/CQ60</f>
        <v>26.6541034080051</v>
      </c>
      <c r="CR55" s="24">
        <f>CR56/CR60</f>
        <v>34.66748598414759</v>
      </c>
      <c r="CS55" s="24">
        <f>CS56/CS60</f>
        <v>54.706010532050115</v>
      </c>
      <c r="CT55" s="7" t="s">
        <v>127</v>
      </c>
      <c r="CU55" s="10"/>
      <c r="CV55" s="21">
        <v>502.11</v>
      </c>
      <c r="CW55" s="24">
        <f aca="true" t="shared" si="157" ref="CW55:DR55">CW56/CW60</f>
        <v>31.533913511573665</v>
      </c>
      <c r="CX55" s="24">
        <f t="shared" si="157"/>
        <v>31.81939163498099</v>
      </c>
      <c r="CY55" s="24">
        <f t="shared" si="157"/>
        <v>30.899076923076926</v>
      </c>
      <c r="CZ55" s="24">
        <f t="shared" si="157"/>
        <v>31.388414252969373</v>
      </c>
      <c r="DA55" s="24">
        <f t="shared" si="157"/>
        <v>32.32269633989333</v>
      </c>
      <c r="DB55" s="24">
        <f t="shared" si="157"/>
        <v>29.141613464886827</v>
      </c>
      <c r="DC55" s="24">
        <f t="shared" si="157"/>
        <v>29.943516783097635</v>
      </c>
      <c r="DD55" s="24">
        <f t="shared" si="157"/>
        <v>34.44614680997027</v>
      </c>
      <c r="DE55" s="24">
        <f t="shared" si="157"/>
        <v>30.890929864651085</v>
      </c>
      <c r="DF55" s="24">
        <f t="shared" si="157"/>
        <v>34.933441558441565</v>
      </c>
      <c r="DG55" s="24">
        <f t="shared" si="157"/>
        <v>32.13161262798635</v>
      </c>
      <c r="DH55" s="24">
        <f t="shared" si="157"/>
        <v>29.816508313539195</v>
      </c>
      <c r="DI55" s="24">
        <f t="shared" si="157"/>
        <v>29.58228593872742</v>
      </c>
      <c r="DJ55" s="24">
        <f t="shared" si="157"/>
        <v>28.842688330871496</v>
      </c>
      <c r="DK55" s="24">
        <f t="shared" si="157"/>
        <v>31.78486163863267</v>
      </c>
      <c r="DL55" s="24">
        <f t="shared" si="157"/>
        <v>34.87566977574916</v>
      </c>
      <c r="DM55" s="24">
        <f t="shared" si="157"/>
        <v>33.43578767123288</v>
      </c>
      <c r="DN55" s="24">
        <f t="shared" si="157"/>
        <v>34.69664363277394</v>
      </c>
      <c r="DO55" s="24">
        <f t="shared" si="157"/>
        <v>30.253665394657567</v>
      </c>
      <c r="DP55" s="24">
        <f t="shared" si="157"/>
        <v>34.057848837209306</v>
      </c>
      <c r="DQ55" s="24">
        <f t="shared" si="157"/>
        <v>33.900173611111114</v>
      </c>
      <c r="DR55" s="24">
        <f t="shared" si="157"/>
        <v>32.016487520495545</v>
      </c>
      <c r="DS55" s="7" t="s">
        <v>127</v>
      </c>
      <c r="DT55" s="10"/>
      <c r="DU55" s="21">
        <v>502.11</v>
      </c>
      <c r="DV55" s="24">
        <f>DV56/DV60</f>
        <v>43.48527713625867</v>
      </c>
      <c r="DW55" s="7" t="s">
        <v>127</v>
      </c>
      <c r="DX55" s="21">
        <v>502.11</v>
      </c>
      <c r="DY55" s="24">
        <f>DY56/DY60</f>
        <v>29.881571116841897</v>
      </c>
      <c r="DZ55" s="7" t="s">
        <v>127</v>
      </c>
      <c r="EA55" s="10"/>
      <c r="EB55" s="21">
        <v>502.11</v>
      </c>
      <c r="EC55" s="24">
        <f>EC56/EC60</f>
        <v>30.747703612982246</v>
      </c>
      <c r="ED55" s="7" t="s">
        <v>127</v>
      </c>
      <c r="EE55" s="10"/>
      <c r="EF55" s="21">
        <v>502.11</v>
      </c>
      <c r="EG55" s="24">
        <f>EG56/EG60</f>
        <v>32.534125269978404</v>
      </c>
      <c r="EH55" s="7" t="s">
        <v>127</v>
      </c>
      <c r="EI55" s="10"/>
      <c r="EJ55" s="21">
        <v>502.11</v>
      </c>
      <c r="EK55" s="24">
        <f>EK56/EK60</f>
        <v>36.22727272727273</v>
      </c>
      <c r="EL55" s="7" t="s">
        <v>127</v>
      </c>
      <c r="EM55" s="21">
        <v>502.11</v>
      </c>
      <c r="EN55" s="24">
        <f aca="true" t="shared" si="158" ref="EN55:EX55">EN56/EN60</f>
        <v>31.1041592920354</v>
      </c>
      <c r="EO55" s="24">
        <f t="shared" si="158"/>
        <v>31.043720190779016</v>
      </c>
      <c r="EP55" s="24">
        <f t="shared" si="158"/>
        <v>39.48440366972477</v>
      </c>
      <c r="EQ55" s="24">
        <f t="shared" si="158"/>
        <v>39.44747474747475</v>
      </c>
      <c r="ER55" s="24">
        <f t="shared" si="158"/>
        <v>31.6931469792606</v>
      </c>
      <c r="ES55" s="24">
        <f t="shared" si="158"/>
        <v>27.779951715119203</v>
      </c>
      <c r="ET55" s="24">
        <f t="shared" si="158"/>
        <v>39.22734375</v>
      </c>
      <c r="EU55" s="24">
        <f t="shared" si="158"/>
        <v>33.550687285223376</v>
      </c>
      <c r="EV55" s="24">
        <f t="shared" si="158"/>
        <v>31.0986551052911</v>
      </c>
      <c r="EW55" s="24">
        <f t="shared" si="158"/>
        <v>27.679713340683577</v>
      </c>
      <c r="EX55" s="24">
        <f t="shared" si="158"/>
        <v>40.802995124216395</v>
      </c>
      <c r="EY55" s="7" t="s">
        <v>127</v>
      </c>
      <c r="EZ55" s="21">
        <v>502.11</v>
      </c>
      <c r="FA55" s="24">
        <f aca="true" t="shared" si="159" ref="FA55:FI55">FA56/FA60</f>
        <v>28.218995878606226</v>
      </c>
      <c r="FB55" s="24">
        <f t="shared" si="159"/>
        <v>31.1096654275093</v>
      </c>
      <c r="FC55" s="24">
        <f t="shared" si="159"/>
        <v>0</v>
      </c>
      <c r="FD55" s="24">
        <f t="shared" si="159"/>
        <v>29.516039637218682</v>
      </c>
      <c r="FE55" s="24">
        <f t="shared" si="159"/>
        <v>31.792528493035036</v>
      </c>
      <c r="FF55" s="24">
        <f t="shared" si="159"/>
        <v>33.15716486902928</v>
      </c>
      <c r="FG55" s="24">
        <f t="shared" si="159"/>
        <v>29.698935331230288</v>
      </c>
      <c r="FH55" s="24">
        <f t="shared" si="159"/>
        <v>28.604823395366502</v>
      </c>
      <c r="FI55" s="24">
        <f t="shared" si="159"/>
        <v>32.19341739687968</v>
      </c>
    </row>
    <row r="56" spans="1:165" ht="12.75">
      <c r="A56" s="58"/>
      <c r="B56" s="59"/>
      <c r="C56" s="59"/>
      <c r="D56" s="59"/>
      <c r="E56" s="59"/>
      <c r="F56" s="60"/>
      <c r="G56" s="7" t="s">
        <v>129</v>
      </c>
      <c r="H56" s="10"/>
      <c r="I56" s="21"/>
      <c r="J56" s="24">
        <f>J54*I55</f>
        <v>17573.850000000002</v>
      </c>
      <c r="K56" s="24">
        <f aca="true" t="shared" si="160" ref="K56:AJ56">K54*502.11</f>
        <v>17573.850000000002</v>
      </c>
      <c r="L56" s="24">
        <f t="shared" si="160"/>
        <v>22594.95</v>
      </c>
      <c r="M56" s="24">
        <f t="shared" si="160"/>
        <v>15063.300000000001</v>
      </c>
      <c r="N56" s="24">
        <f t="shared" si="160"/>
        <v>15063.300000000001</v>
      </c>
      <c r="O56" s="24">
        <f t="shared" si="160"/>
        <v>27616.05</v>
      </c>
      <c r="P56" s="24">
        <f t="shared" si="160"/>
        <v>17573.850000000002</v>
      </c>
      <c r="Q56" s="24">
        <f t="shared" si="160"/>
        <v>17573.850000000002</v>
      </c>
      <c r="R56" s="24">
        <f t="shared" si="160"/>
        <v>17573.850000000002</v>
      </c>
      <c r="S56" s="24">
        <f t="shared" si="160"/>
        <v>17573.850000000002</v>
      </c>
      <c r="T56" s="24">
        <f t="shared" si="160"/>
        <v>17573.850000000002</v>
      </c>
      <c r="U56" s="24">
        <f t="shared" si="160"/>
        <v>15063.300000000001</v>
      </c>
      <c r="V56" s="24">
        <f t="shared" si="160"/>
        <v>25105.5</v>
      </c>
      <c r="W56" s="24">
        <f t="shared" si="160"/>
        <v>15063.300000000001</v>
      </c>
      <c r="X56" s="24">
        <f t="shared" si="160"/>
        <v>27616.05</v>
      </c>
      <c r="Y56" s="24">
        <f t="shared" si="160"/>
        <v>17573.850000000002</v>
      </c>
      <c r="Z56" s="24">
        <f t="shared" si="160"/>
        <v>17573.850000000002</v>
      </c>
      <c r="AA56" s="24">
        <f t="shared" si="160"/>
        <v>17573.850000000002</v>
      </c>
      <c r="AB56" s="24">
        <f t="shared" si="160"/>
        <v>15063.300000000001</v>
      </c>
      <c r="AC56" s="24">
        <f t="shared" si="160"/>
        <v>17573.850000000002</v>
      </c>
      <c r="AD56" s="24">
        <f t="shared" si="160"/>
        <v>15063.300000000001</v>
      </c>
      <c r="AE56" s="24">
        <f t="shared" si="160"/>
        <v>22594.95</v>
      </c>
      <c r="AF56" s="24">
        <f t="shared" si="160"/>
        <v>15063.300000000001</v>
      </c>
      <c r="AG56" s="24">
        <f t="shared" si="160"/>
        <v>17573.850000000002</v>
      </c>
      <c r="AH56" s="24">
        <f t="shared" si="160"/>
        <v>15063.300000000001</v>
      </c>
      <c r="AI56" s="24">
        <f t="shared" si="160"/>
        <v>15063.300000000001</v>
      </c>
      <c r="AJ56" s="24">
        <f t="shared" si="160"/>
        <v>17573.850000000002</v>
      </c>
      <c r="AK56" s="7" t="s">
        <v>129</v>
      </c>
      <c r="AL56" s="10"/>
      <c r="AM56" s="21"/>
      <c r="AN56" s="24">
        <f>AN54*502.11</f>
        <v>12552.75</v>
      </c>
      <c r="AO56" s="24">
        <f>AO54*502.11</f>
        <v>5021.1</v>
      </c>
      <c r="AP56" s="7" t="s">
        <v>129</v>
      </c>
      <c r="AQ56" s="10"/>
      <c r="AR56" s="21"/>
      <c r="AS56" s="24">
        <f aca="true" t="shared" si="161" ref="AS56:AX56">AS54*502.11</f>
        <v>0</v>
      </c>
      <c r="AT56" s="24">
        <f t="shared" si="161"/>
        <v>0</v>
      </c>
      <c r="AU56" s="24">
        <f t="shared" si="161"/>
        <v>0</v>
      </c>
      <c r="AV56" s="24">
        <f t="shared" si="161"/>
        <v>0</v>
      </c>
      <c r="AW56" s="24">
        <f t="shared" si="161"/>
        <v>0</v>
      </c>
      <c r="AX56" s="24">
        <f t="shared" si="161"/>
        <v>0</v>
      </c>
      <c r="AY56" s="7" t="s">
        <v>129</v>
      </c>
      <c r="AZ56" s="10"/>
      <c r="BA56" s="21"/>
      <c r="BB56" s="24">
        <f aca="true" t="shared" si="162" ref="BB56:BZ56">BB54*502.11</f>
        <v>15063.300000000001</v>
      </c>
      <c r="BC56" s="24">
        <f t="shared" si="162"/>
        <v>15063.300000000001</v>
      </c>
      <c r="BD56" s="24">
        <f t="shared" si="162"/>
        <v>15063.300000000001</v>
      </c>
      <c r="BE56" s="24">
        <f t="shared" si="162"/>
        <v>15063.300000000001</v>
      </c>
      <c r="BF56" s="24">
        <f t="shared" si="162"/>
        <v>17573.850000000002</v>
      </c>
      <c r="BG56" s="24">
        <f t="shared" si="162"/>
        <v>17573.850000000002</v>
      </c>
      <c r="BH56" s="24">
        <f t="shared" si="162"/>
        <v>17573.850000000002</v>
      </c>
      <c r="BI56" s="24">
        <f t="shared" si="162"/>
        <v>27616.05</v>
      </c>
      <c r="BJ56" s="24">
        <f t="shared" si="162"/>
        <v>15063.300000000001</v>
      </c>
      <c r="BK56" s="24">
        <f t="shared" si="162"/>
        <v>27616.05</v>
      </c>
      <c r="BL56" s="24">
        <f t="shared" si="162"/>
        <v>15063.300000000001</v>
      </c>
      <c r="BM56" s="24">
        <f t="shared" si="162"/>
        <v>15063.300000000001</v>
      </c>
      <c r="BN56" s="24">
        <f t="shared" si="162"/>
        <v>17573.850000000002</v>
      </c>
      <c r="BO56" s="24">
        <f t="shared" si="162"/>
        <v>15063.300000000001</v>
      </c>
      <c r="BP56" s="24">
        <f t="shared" si="162"/>
        <v>22594.95</v>
      </c>
      <c r="BQ56" s="24">
        <f t="shared" si="162"/>
        <v>15063.300000000001</v>
      </c>
      <c r="BR56" s="24">
        <f t="shared" si="162"/>
        <v>15063.300000000001</v>
      </c>
      <c r="BS56" s="24">
        <f t="shared" si="162"/>
        <v>15063.300000000001</v>
      </c>
      <c r="BT56" s="24">
        <f t="shared" si="162"/>
        <v>27616.05</v>
      </c>
      <c r="BU56" s="24">
        <f t="shared" si="162"/>
        <v>17573.850000000002</v>
      </c>
      <c r="BV56" s="24">
        <f t="shared" si="162"/>
        <v>17573.850000000002</v>
      </c>
      <c r="BW56" s="24">
        <f t="shared" si="162"/>
        <v>17573.850000000002</v>
      </c>
      <c r="BX56" s="24">
        <f t="shared" si="162"/>
        <v>17573.850000000002</v>
      </c>
      <c r="BY56" s="24">
        <f t="shared" si="162"/>
        <v>27616.05</v>
      </c>
      <c r="BZ56" s="24">
        <f t="shared" si="162"/>
        <v>15063.300000000001</v>
      </c>
      <c r="CA56" s="7" t="s">
        <v>129</v>
      </c>
      <c r="CB56" s="10"/>
      <c r="CC56" s="21"/>
      <c r="CD56" s="24">
        <f aca="true" t="shared" si="163" ref="CD56:CL56">CD54*502.11</f>
        <v>15063.300000000001</v>
      </c>
      <c r="CE56" s="24">
        <f t="shared" si="163"/>
        <v>15063.300000000001</v>
      </c>
      <c r="CF56" s="24">
        <f t="shared" si="163"/>
        <v>15063.300000000001</v>
      </c>
      <c r="CG56" s="24">
        <f t="shared" si="163"/>
        <v>15063.300000000001</v>
      </c>
      <c r="CH56" s="24">
        <f t="shared" si="163"/>
        <v>15063.300000000001</v>
      </c>
      <c r="CI56" s="24">
        <f t="shared" si="163"/>
        <v>15063.300000000001</v>
      </c>
      <c r="CJ56" s="24">
        <f t="shared" si="163"/>
        <v>15063.300000000001</v>
      </c>
      <c r="CK56" s="24">
        <f t="shared" si="163"/>
        <v>15063.300000000001</v>
      </c>
      <c r="CL56" s="24">
        <f t="shared" si="163"/>
        <v>15063.300000000001</v>
      </c>
      <c r="CM56" s="7" t="s">
        <v>129</v>
      </c>
      <c r="CN56" s="10"/>
      <c r="CO56" s="24">
        <f>CO54*502.11</f>
        <v>125527.5</v>
      </c>
      <c r="CP56" s="24">
        <f>CP54*502.11</f>
        <v>125527.5</v>
      </c>
      <c r="CQ56" s="24">
        <f>CQ54*502.11</f>
        <v>75316.5</v>
      </c>
      <c r="CR56" s="24">
        <f>CR54*502.11</f>
        <v>125527.5</v>
      </c>
      <c r="CS56" s="24">
        <f>CS54*502.11</f>
        <v>60253.200000000004</v>
      </c>
      <c r="CT56" s="7" t="s">
        <v>129</v>
      </c>
      <c r="CU56" s="10"/>
      <c r="CV56" s="21"/>
      <c r="CW56" s="24">
        <f aca="true" t="shared" si="164" ref="CW56:DR56">CW54*502.11</f>
        <v>17573.850000000002</v>
      </c>
      <c r="CX56" s="24">
        <f t="shared" si="164"/>
        <v>15063.300000000001</v>
      </c>
      <c r="CY56" s="24">
        <f t="shared" si="164"/>
        <v>15063.300000000001</v>
      </c>
      <c r="CZ56" s="24">
        <f t="shared" si="164"/>
        <v>15063.300000000001</v>
      </c>
      <c r="DA56" s="24">
        <f t="shared" si="164"/>
        <v>17573.850000000002</v>
      </c>
      <c r="DB56" s="24">
        <f t="shared" si="164"/>
        <v>15063.300000000001</v>
      </c>
      <c r="DC56" s="24">
        <f t="shared" si="164"/>
        <v>17573.850000000002</v>
      </c>
      <c r="DD56" s="24">
        <f t="shared" si="164"/>
        <v>15063.300000000001</v>
      </c>
      <c r="DE56" s="24">
        <f t="shared" si="164"/>
        <v>17573.850000000002</v>
      </c>
      <c r="DF56" s="24">
        <f t="shared" si="164"/>
        <v>15063.300000000001</v>
      </c>
      <c r="DG56" s="24">
        <f t="shared" si="164"/>
        <v>15063.300000000001</v>
      </c>
      <c r="DH56" s="24">
        <f t="shared" si="164"/>
        <v>15063.300000000001</v>
      </c>
      <c r="DI56" s="24">
        <f t="shared" si="164"/>
        <v>15063.300000000001</v>
      </c>
      <c r="DJ56" s="24">
        <f t="shared" si="164"/>
        <v>17573.850000000002</v>
      </c>
      <c r="DK56" s="24">
        <f t="shared" si="164"/>
        <v>17573.850000000002</v>
      </c>
      <c r="DL56" s="24">
        <f t="shared" si="164"/>
        <v>17573.850000000002</v>
      </c>
      <c r="DM56" s="24">
        <f t="shared" si="164"/>
        <v>17573.850000000002</v>
      </c>
      <c r="DN56" s="24">
        <f t="shared" si="164"/>
        <v>17573.850000000002</v>
      </c>
      <c r="DO56" s="24">
        <f t="shared" si="164"/>
        <v>15063.300000000001</v>
      </c>
      <c r="DP56" s="24">
        <f t="shared" si="164"/>
        <v>17573.850000000002</v>
      </c>
      <c r="DQ56" s="24">
        <f t="shared" si="164"/>
        <v>17573.850000000002</v>
      </c>
      <c r="DR56" s="24">
        <f t="shared" si="164"/>
        <v>17573.850000000002</v>
      </c>
      <c r="DS56" s="7" t="s">
        <v>129</v>
      </c>
      <c r="DT56" s="10"/>
      <c r="DU56" s="21"/>
      <c r="DV56" s="24">
        <f>DV54*502.11</f>
        <v>15063.300000000001</v>
      </c>
      <c r="DW56" s="7" t="s">
        <v>129</v>
      </c>
      <c r="DX56" s="10"/>
      <c r="DY56" s="24">
        <f>DY54*502.11</f>
        <v>15063.300000000001</v>
      </c>
      <c r="DZ56" s="7" t="s">
        <v>129</v>
      </c>
      <c r="EA56" s="10"/>
      <c r="EB56" s="21"/>
      <c r="EC56" s="24">
        <f>EC54*502.11</f>
        <v>15063.300000000001</v>
      </c>
      <c r="ED56" s="7" t="s">
        <v>129</v>
      </c>
      <c r="EE56" s="10"/>
      <c r="EF56" s="21"/>
      <c r="EG56" s="24">
        <f>EG54*502.11</f>
        <v>15063.300000000001</v>
      </c>
      <c r="EH56" s="7" t="s">
        <v>129</v>
      </c>
      <c r="EI56" s="10"/>
      <c r="EJ56" s="21"/>
      <c r="EK56" s="24">
        <f>EK54*502.11</f>
        <v>15063.300000000001</v>
      </c>
      <c r="EL56" s="7" t="s">
        <v>129</v>
      </c>
      <c r="EM56" s="21"/>
      <c r="EN56" s="24">
        <f aca="true" t="shared" si="165" ref="EN56:EX56">EN54*502.11</f>
        <v>17573.850000000002</v>
      </c>
      <c r="EO56" s="24">
        <f t="shared" si="165"/>
        <v>17573.850000000002</v>
      </c>
      <c r="EP56" s="24">
        <f t="shared" si="165"/>
        <v>15063.300000000001</v>
      </c>
      <c r="EQ56" s="24">
        <f t="shared" si="165"/>
        <v>17573.850000000002</v>
      </c>
      <c r="ER56" s="24">
        <f t="shared" si="165"/>
        <v>17573.850000000002</v>
      </c>
      <c r="ES56" s="24">
        <f t="shared" si="165"/>
        <v>27616.05</v>
      </c>
      <c r="ET56" s="24">
        <f t="shared" si="165"/>
        <v>17573.850000000002</v>
      </c>
      <c r="EU56" s="24">
        <f t="shared" si="165"/>
        <v>17573.850000000002</v>
      </c>
      <c r="EV56" s="24">
        <f t="shared" si="165"/>
        <v>17573.850000000002</v>
      </c>
      <c r="EW56" s="24">
        <f t="shared" si="165"/>
        <v>17573.850000000002</v>
      </c>
      <c r="EX56" s="24">
        <f t="shared" si="165"/>
        <v>17573.850000000002</v>
      </c>
      <c r="EY56" s="7" t="s">
        <v>129</v>
      </c>
      <c r="EZ56" s="21"/>
      <c r="FA56" s="24">
        <f aca="true" t="shared" si="166" ref="FA56:FI56">FA54*502.11</f>
        <v>15063.300000000001</v>
      </c>
      <c r="FB56" s="24">
        <f t="shared" si="166"/>
        <v>17573.850000000002</v>
      </c>
      <c r="FC56" s="24">
        <f t="shared" si="166"/>
        <v>0</v>
      </c>
      <c r="FD56" s="24">
        <f t="shared" si="166"/>
        <v>17573.850000000002</v>
      </c>
      <c r="FE56" s="24">
        <f t="shared" si="166"/>
        <v>15063.300000000001</v>
      </c>
      <c r="FF56" s="24">
        <f t="shared" si="166"/>
        <v>15063.300000000001</v>
      </c>
      <c r="FG56" s="24">
        <f t="shared" si="166"/>
        <v>15063.300000000001</v>
      </c>
      <c r="FH56" s="24">
        <f t="shared" si="166"/>
        <v>15063.300000000001</v>
      </c>
      <c r="FI56" s="24">
        <f t="shared" si="166"/>
        <v>15063.300000000001</v>
      </c>
    </row>
    <row r="57" spans="1:165" ht="12.75">
      <c r="A57" s="61"/>
      <c r="B57" s="62"/>
      <c r="C57" s="62"/>
      <c r="D57" s="62"/>
      <c r="E57" s="62"/>
      <c r="F57" s="63"/>
      <c r="G57" s="7" t="s">
        <v>130</v>
      </c>
      <c r="H57" s="10"/>
      <c r="I57" s="21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7" t="s">
        <v>130</v>
      </c>
      <c r="AL57" s="10"/>
      <c r="AM57" s="21"/>
      <c r="AN57" s="39"/>
      <c r="AO57" s="39"/>
      <c r="AP57" s="7" t="s">
        <v>130</v>
      </c>
      <c r="AQ57" s="10"/>
      <c r="AR57" s="21"/>
      <c r="AS57" s="24"/>
      <c r="AT57" s="24"/>
      <c r="AU57" s="24"/>
      <c r="AV57" s="24"/>
      <c r="AW57" s="24"/>
      <c r="AX57" s="24"/>
      <c r="AY57" s="7" t="s">
        <v>130</v>
      </c>
      <c r="AZ57" s="10"/>
      <c r="BA57" s="21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7" t="s">
        <v>130</v>
      </c>
      <c r="CB57" s="10"/>
      <c r="CC57" s="21"/>
      <c r="CD57" s="24"/>
      <c r="CE57" s="24"/>
      <c r="CF57" s="24"/>
      <c r="CG57" s="24"/>
      <c r="CH57" s="24"/>
      <c r="CI57" s="24"/>
      <c r="CJ57" s="24"/>
      <c r="CK57" s="24"/>
      <c r="CL57" s="24"/>
      <c r="CM57" s="7" t="s">
        <v>130</v>
      </c>
      <c r="CN57" s="10"/>
      <c r="CO57" s="24"/>
      <c r="CP57" s="24"/>
      <c r="CQ57" s="24"/>
      <c r="CR57" s="24"/>
      <c r="CS57" s="24"/>
      <c r="CT57" s="7" t="s">
        <v>130</v>
      </c>
      <c r="CU57" s="10"/>
      <c r="CV57" s="21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7" t="s">
        <v>130</v>
      </c>
      <c r="DT57" s="10"/>
      <c r="DU57" s="21"/>
      <c r="DV57" s="24"/>
      <c r="DW57" s="7" t="s">
        <v>130</v>
      </c>
      <c r="DX57" s="10"/>
      <c r="DY57" s="21"/>
      <c r="DZ57" s="7" t="s">
        <v>130</v>
      </c>
      <c r="EA57" s="10"/>
      <c r="EB57" s="21"/>
      <c r="EC57" s="24"/>
      <c r="ED57" s="7" t="s">
        <v>130</v>
      </c>
      <c r="EE57" s="10"/>
      <c r="EF57" s="21"/>
      <c r="EG57" s="24"/>
      <c r="EH57" s="7" t="s">
        <v>130</v>
      </c>
      <c r="EI57" s="10"/>
      <c r="EJ57" s="21"/>
      <c r="EK57" s="24"/>
      <c r="EL57" s="7" t="s">
        <v>130</v>
      </c>
      <c r="EM57" s="21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7" t="s">
        <v>130</v>
      </c>
      <c r="EZ57" s="21"/>
      <c r="FA57" s="24"/>
      <c r="FB57" s="24"/>
      <c r="FC57" s="24"/>
      <c r="FD57" s="24"/>
      <c r="FE57" s="24"/>
      <c r="FF57" s="24"/>
      <c r="FG57" s="24"/>
      <c r="FH57" s="24"/>
      <c r="FI57" s="24"/>
    </row>
    <row r="58" spans="1:167" ht="20.25" customHeight="1">
      <c r="A58" s="51" t="s">
        <v>145</v>
      </c>
      <c r="B58" s="52"/>
      <c r="C58" s="52"/>
      <c r="D58" s="52"/>
      <c r="E58" s="52"/>
      <c r="F58" s="53"/>
      <c r="G58" s="9"/>
      <c r="H58" s="10">
        <v>0</v>
      </c>
      <c r="I58" s="38"/>
      <c r="J58" s="41">
        <f>J12+J16+J20+J24+J28+J32+J36+J40+J44+J48+J52+J56</f>
        <v>236921.606</v>
      </c>
      <c r="K58" s="41">
        <f aca="true" t="shared" si="167" ref="K58:AJ58">K12+K16+K20+K24+K28+K32+K36+K40+K44+K48+K52+K56</f>
        <v>236921.606</v>
      </c>
      <c r="L58" s="41">
        <f t="shared" si="167"/>
        <v>241942.706</v>
      </c>
      <c r="M58" s="41">
        <f t="shared" si="167"/>
        <v>234411.05599999998</v>
      </c>
      <c r="N58" s="41">
        <f t="shared" si="167"/>
        <v>234411.05599999998</v>
      </c>
      <c r="O58" s="41">
        <f t="shared" si="167"/>
        <v>246963.80599999998</v>
      </c>
      <c r="P58" s="41">
        <f t="shared" si="167"/>
        <v>236921.606</v>
      </c>
      <c r="Q58" s="41">
        <f t="shared" si="167"/>
        <v>236921.606</v>
      </c>
      <c r="R58" s="41">
        <f t="shared" si="167"/>
        <v>236921.606</v>
      </c>
      <c r="S58" s="41">
        <f t="shared" si="167"/>
        <v>236921.606</v>
      </c>
      <c r="T58" s="41">
        <f t="shared" si="167"/>
        <v>236921.606</v>
      </c>
      <c r="U58" s="41">
        <f t="shared" si="167"/>
        <v>234411.05599999998</v>
      </c>
      <c r="V58" s="41">
        <f t="shared" si="167"/>
        <v>244453.256</v>
      </c>
      <c r="W58" s="41">
        <f t="shared" si="167"/>
        <v>234411.05599999998</v>
      </c>
      <c r="X58" s="41">
        <f t="shared" si="167"/>
        <v>246963.80599999998</v>
      </c>
      <c r="Y58" s="41">
        <f t="shared" si="167"/>
        <v>236921.606</v>
      </c>
      <c r="Z58" s="41">
        <f t="shared" si="167"/>
        <v>236921.606</v>
      </c>
      <c r="AA58" s="41">
        <f t="shared" si="167"/>
        <v>236921.606</v>
      </c>
      <c r="AB58" s="41">
        <f t="shared" si="167"/>
        <v>234411.05599999998</v>
      </c>
      <c r="AC58" s="41">
        <f t="shared" si="167"/>
        <v>236921.606</v>
      </c>
      <c r="AD58" s="41">
        <f t="shared" si="167"/>
        <v>234411.05599999998</v>
      </c>
      <c r="AE58" s="41">
        <f t="shared" si="167"/>
        <v>241942.706</v>
      </c>
      <c r="AF58" s="41">
        <f t="shared" si="167"/>
        <v>234411.05599999998</v>
      </c>
      <c r="AG58" s="41">
        <f t="shared" si="167"/>
        <v>236921.606</v>
      </c>
      <c r="AH58" s="41">
        <f t="shared" si="167"/>
        <v>234411.05599999998</v>
      </c>
      <c r="AI58" s="41">
        <f t="shared" si="167"/>
        <v>234411.05599999998</v>
      </c>
      <c r="AJ58" s="41">
        <f t="shared" si="167"/>
        <v>236921.606</v>
      </c>
      <c r="AK58" s="9"/>
      <c r="AL58" s="10">
        <v>0</v>
      </c>
      <c r="AM58" s="38"/>
      <c r="AN58" s="41">
        <f>AN12+AN16+AN20+AN24+AN28+AN32+AN36+AN40+AN44+AN48+AN52+AN56</f>
        <v>252094.393</v>
      </c>
      <c r="AO58" s="41">
        <f>AO12+AO16+AO20+AO24+AO28+AO32+AO36+AO40+AO44+AO48+AO52+AO56</f>
        <v>244562.74300000002</v>
      </c>
      <c r="AP58" s="9"/>
      <c r="AQ58" s="10">
        <v>0</v>
      </c>
      <c r="AR58" s="44"/>
      <c r="AS58" s="41">
        <f aca="true" t="shared" si="168" ref="AS58:AX58">AS12+AS16+AS20+AS24+AS28+AS32+AS36+AS40+AS44+AS48+AS52+AS56</f>
        <v>241194.756</v>
      </c>
      <c r="AT58" s="41">
        <f t="shared" si="168"/>
        <v>241194.756</v>
      </c>
      <c r="AU58" s="41">
        <f t="shared" si="168"/>
        <v>241194.756</v>
      </c>
      <c r="AV58" s="41">
        <f t="shared" si="168"/>
        <v>241194.756</v>
      </c>
      <c r="AW58" s="41">
        <f t="shared" si="168"/>
        <v>241194.756</v>
      </c>
      <c r="AX58" s="41">
        <f t="shared" si="168"/>
        <v>241194.756</v>
      </c>
      <c r="AY58" s="9"/>
      <c r="AZ58" s="19"/>
      <c r="BA58" s="23"/>
      <c r="BB58" s="41">
        <f aca="true" t="shared" si="169" ref="BB58:BZ58">BB12+BB16+BB20+BB24+BB28+BB32+BB36+BB40+BB44+BB48+BB52+BB56</f>
        <v>256258.05599999998</v>
      </c>
      <c r="BC58" s="41">
        <f t="shared" si="169"/>
        <v>256258.05599999998</v>
      </c>
      <c r="BD58" s="41">
        <f t="shared" si="169"/>
        <v>256258.05599999998</v>
      </c>
      <c r="BE58" s="41">
        <f t="shared" si="169"/>
        <v>256258.05599999998</v>
      </c>
      <c r="BF58" s="41">
        <f t="shared" si="169"/>
        <v>236921.606</v>
      </c>
      <c r="BG58" s="41">
        <f t="shared" si="169"/>
        <v>236921.606</v>
      </c>
      <c r="BH58" s="41">
        <f t="shared" si="169"/>
        <v>236921.606</v>
      </c>
      <c r="BI58" s="41">
        <f t="shared" si="169"/>
        <v>246963.80599999998</v>
      </c>
      <c r="BJ58" s="41">
        <f t="shared" si="169"/>
        <v>234411.05599999998</v>
      </c>
      <c r="BK58" s="41">
        <f t="shared" si="169"/>
        <v>246963.80599999998</v>
      </c>
      <c r="BL58" s="41">
        <f t="shared" si="169"/>
        <v>234411.05599999998</v>
      </c>
      <c r="BM58" s="41">
        <f t="shared" si="169"/>
        <v>234411.05599999998</v>
      </c>
      <c r="BN58" s="41">
        <f t="shared" si="169"/>
        <v>236921.606</v>
      </c>
      <c r="BO58" s="41">
        <f t="shared" si="169"/>
        <v>234411.05599999998</v>
      </c>
      <c r="BP58" s="41">
        <f t="shared" si="169"/>
        <v>241942.706</v>
      </c>
      <c r="BQ58" s="41">
        <f t="shared" si="169"/>
        <v>234411.05599999998</v>
      </c>
      <c r="BR58" s="41">
        <f t="shared" si="169"/>
        <v>234411.05599999998</v>
      </c>
      <c r="BS58" s="41">
        <f t="shared" si="169"/>
        <v>234411.05599999998</v>
      </c>
      <c r="BT58" s="41">
        <f t="shared" si="169"/>
        <v>249595.286</v>
      </c>
      <c r="BU58" s="41">
        <f t="shared" si="169"/>
        <v>236921.606</v>
      </c>
      <c r="BV58" s="41">
        <f t="shared" si="169"/>
        <v>236921.606</v>
      </c>
      <c r="BW58" s="41">
        <f t="shared" si="169"/>
        <v>236921.606</v>
      </c>
      <c r="BX58" s="41">
        <f t="shared" si="169"/>
        <v>236921.606</v>
      </c>
      <c r="BY58" s="41">
        <f t="shared" si="169"/>
        <v>246963.80599999998</v>
      </c>
      <c r="BZ58" s="41">
        <f t="shared" si="169"/>
        <v>233533.89599999998</v>
      </c>
      <c r="CA58" s="9"/>
      <c r="CB58" s="23"/>
      <c r="CC58" s="41">
        <f aca="true" t="shared" si="170" ref="CC58:CL58">CC12+CC16+CC20+CC24+CC28+CC32+CC36+CC40+CC44+CC48+CC52+CC56</f>
        <v>219347.756</v>
      </c>
      <c r="CD58" s="41">
        <f t="shared" si="170"/>
        <v>234411.05599999998</v>
      </c>
      <c r="CE58" s="41">
        <f t="shared" si="170"/>
        <v>234411.05599999998</v>
      </c>
      <c r="CF58" s="41">
        <f t="shared" si="170"/>
        <v>234411.05599999998</v>
      </c>
      <c r="CG58" s="41">
        <f t="shared" si="170"/>
        <v>234411.05599999998</v>
      </c>
      <c r="CH58" s="41">
        <f t="shared" si="170"/>
        <v>234411.05599999998</v>
      </c>
      <c r="CI58" s="41">
        <f t="shared" si="170"/>
        <v>234411.05599999998</v>
      </c>
      <c r="CJ58" s="41">
        <f t="shared" si="170"/>
        <v>234411.05599999998</v>
      </c>
      <c r="CK58" s="41">
        <f t="shared" si="170"/>
        <v>234411.05599999998</v>
      </c>
      <c r="CL58" s="41">
        <f t="shared" si="170"/>
        <v>234411.05599999998</v>
      </c>
      <c r="CM58" s="9"/>
      <c r="CN58" s="23"/>
      <c r="CO58" s="41">
        <f>CO12+CO16+CO20+CO24+CO28+CO32+CO36+CO40+CO44+CO48+CO52+CO56</f>
        <v>787381</v>
      </c>
      <c r="CP58" s="41">
        <f>CP12+CP16+CP20+CP24+CP28+CP32+CP36+CP40+CP44+CP48+CP52+CP56</f>
        <v>524921.7</v>
      </c>
      <c r="CQ58" s="41">
        <f>CQ12+CQ16+CQ20+CQ24+CQ28+CQ32+CQ36+CQ40+CQ44+CQ48+CQ52+CQ56</f>
        <v>424457.80000000005</v>
      </c>
      <c r="CR58" s="41">
        <f>CR12+CR16+CR20+CR24+CR28+CR32+CR36+CR40+CR44+CR48+CR52+CR56</f>
        <v>702977.7</v>
      </c>
      <c r="CS58" s="41">
        <f>CS12+CS16+CS20+CS24+CS28+CS32+CS36+CS40+CS44+CS48+CS52+CS56</f>
        <v>550234.14</v>
      </c>
      <c r="CT58" s="9"/>
      <c r="CU58" s="19"/>
      <c r="CV58" s="23"/>
      <c r="CW58" s="25">
        <f aca="true" t="shared" si="171" ref="CW58:DR58">CW12+CW16+CW20+CW24+CW28+CW32+CW36+CW40+CW44+CW48+CW52+CW56</f>
        <v>263890.64999999997</v>
      </c>
      <c r="CX58" s="25">
        <f t="shared" si="171"/>
        <v>243734.79599999997</v>
      </c>
      <c r="CY58" s="25">
        <f t="shared" si="171"/>
        <v>248457.976</v>
      </c>
      <c r="CZ58" s="25">
        <f t="shared" si="171"/>
        <v>244659.73599999998</v>
      </c>
      <c r="DA58" s="41">
        <f t="shared" si="171"/>
        <v>260092.41</v>
      </c>
      <c r="DB58" s="41">
        <f t="shared" si="171"/>
        <v>249382.916</v>
      </c>
      <c r="DC58" s="41">
        <f t="shared" si="171"/>
        <v>276896.08999999997</v>
      </c>
      <c r="DD58" s="41">
        <f t="shared" si="171"/>
        <v>244659.73599999998</v>
      </c>
      <c r="DE58" s="41">
        <f t="shared" si="171"/>
        <v>273990.17</v>
      </c>
      <c r="DF58" s="41">
        <f t="shared" si="171"/>
        <v>244659.73599999998</v>
      </c>
      <c r="DG58" s="41">
        <f t="shared" si="171"/>
        <v>244659.73599999998</v>
      </c>
      <c r="DH58" s="41">
        <f t="shared" si="171"/>
        <v>250307.856</v>
      </c>
      <c r="DI58" s="41">
        <f t="shared" si="171"/>
        <v>250307.856</v>
      </c>
      <c r="DJ58" s="41">
        <f t="shared" si="171"/>
        <v>287431.43</v>
      </c>
      <c r="DK58" s="41">
        <f t="shared" si="171"/>
        <v>261017.35</v>
      </c>
      <c r="DL58" s="41">
        <f t="shared" si="171"/>
        <v>252818.40600000002</v>
      </c>
      <c r="DM58" s="41">
        <f t="shared" si="171"/>
        <v>252818.40600000002</v>
      </c>
      <c r="DN58" s="41">
        <f t="shared" si="171"/>
        <v>252818.40600000002</v>
      </c>
      <c r="DO58" s="41">
        <f t="shared" si="171"/>
        <v>250307.856</v>
      </c>
      <c r="DP58" s="41">
        <f t="shared" si="171"/>
        <v>252818.40600000002</v>
      </c>
      <c r="DQ58" s="41">
        <f t="shared" si="171"/>
        <v>252818.40600000002</v>
      </c>
      <c r="DR58" s="41">
        <f t="shared" si="171"/>
        <v>261017.35</v>
      </c>
      <c r="DS58" s="9"/>
      <c r="DT58" s="19"/>
      <c r="DU58" s="23"/>
      <c r="DV58" s="41">
        <f>DV12+DV16+DV20+DV24+DV28+DV32+DV36+DV40+DV44+DV48+DV52+DV56</f>
        <v>229304.16599999997</v>
      </c>
      <c r="DW58" s="9"/>
      <c r="DX58" s="23"/>
      <c r="DY58" s="41">
        <f>DY12+DY16+DY20+DY24+DY28+DY32+DY36+DY40+DY44+DY48+DY52+DY56</f>
        <v>256258.05599999998</v>
      </c>
      <c r="DZ58" s="22"/>
      <c r="EA58" s="19">
        <v>0</v>
      </c>
      <c r="EB58" s="23"/>
      <c r="EC58" s="41">
        <f>EC12+EC16+EC20+EC24+EC28+EC32+EC36+EC40+EC44+EC48+EC52+EC56</f>
        <v>253137.05599999998</v>
      </c>
      <c r="ED58" s="22"/>
      <c r="EE58" s="19"/>
      <c r="EF58" s="23"/>
      <c r="EG58" s="41">
        <f>EG12+EG16+EG20+EG24+EG28+EG32+EG36+EG40+EG44+EG48+EG52+EG56</f>
        <v>234411.05599999998</v>
      </c>
      <c r="EH58" s="22"/>
      <c r="EI58" s="17">
        <f>SUM(EI59:EI62)</f>
        <v>14.382028799999997</v>
      </c>
      <c r="EJ58" s="23"/>
      <c r="EK58" s="41">
        <f>EK12+EK16+EK20+EK24+EK28+EK32+EK36+EK40+EK44+EK48+EK52+EK56</f>
        <v>256258.05599999998</v>
      </c>
      <c r="EL58" s="9"/>
      <c r="EM58" s="23"/>
      <c r="EN58" s="41">
        <f aca="true" t="shared" si="172" ref="EN58:EX58">EN12+EN16+EN20+EN24+EN28+EN32+EN36+EN40+EN44+EN48+EN52+EN56</f>
        <v>227858.51</v>
      </c>
      <c r="EO58" s="41">
        <f t="shared" si="172"/>
        <v>233384.01</v>
      </c>
      <c r="EP58" s="41">
        <f t="shared" si="172"/>
        <v>207702.656</v>
      </c>
      <c r="EQ58" s="41">
        <f t="shared" si="172"/>
        <v>214936.386</v>
      </c>
      <c r="ER58" s="41">
        <f t="shared" si="172"/>
        <v>232784.09000000003</v>
      </c>
      <c r="ES58" s="41">
        <f t="shared" si="172"/>
        <v>361879.12999999995</v>
      </c>
      <c r="ET58" s="41">
        <f t="shared" si="172"/>
        <v>214936.386</v>
      </c>
      <c r="EU58" s="41">
        <f t="shared" si="172"/>
        <v>214936.386</v>
      </c>
      <c r="EV58" s="41">
        <f t="shared" si="172"/>
        <v>233384.01</v>
      </c>
      <c r="EW58" s="41">
        <f t="shared" si="172"/>
        <v>260092.41</v>
      </c>
      <c r="EX58" s="41">
        <f t="shared" si="172"/>
        <v>214936.386</v>
      </c>
      <c r="EY58" s="9"/>
      <c r="EZ58" s="23"/>
      <c r="FA58" s="41">
        <f aca="true" t="shared" si="173" ref="FA58:FI58">FA12+FA16+FA20+FA24+FA28+FA32+FA36+FA40+FA44+FA48+FA52+FA56</f>
        <v>203523.036</v>
      </c>
      <c r="FB58" s="41">
        <f t="shared" si="173"/>
        <v>219794.55599999998</v>
      </c>
      <c r="FC58" s="41">
        <f t="shared" si="173"/>
        <v>205583.556</v>
      </c>
      <c r="FD58" s="41">
        <f t="shared" si="173"/>
        <v>226567.472</v>
      </c>
      <c r="FE58" s="41">
        <f t="shared" si="173"/>
        <v>198799.856</v>
      </c>
      <c r="FF58" s="41">
        <f t="shared" si="173"/>
        <v>198799.856</v>
      </c>
      <c r="FG58" s="41">
        <f t="shared" si="173"/>
        <v>198799.856</v>
      </c>
      <c r="FH58" s="41">
        <f t="shared" si="173"/>
        <v>201161.446</v>
      </c>
      <c r="FI58" s="41">
        <f t="shared" si="173"/>
        <v>220646.856</v>
      </c>
      <c r="FK58" s="48">
        <f>SUM(J58:FJ58)</f>
        <v>31041493.00602881</v>
      </c>
    </row>
    <row r="59" spans="1:169" ht="20.25" customHeight="1">
      <c r="A59" s="50" t="s">
        <v>3</v>
      </c>
      <c r="B59" s="50"/>
      <c r="C59" s="50"/>
      <c r="D59" s="50"/>
      <c r="E59" s="50"/>
      <c r="F59" s="50"/>
      <c r="G59" s="11"/>
      <c r="H59" s="10">
        <v>0</v>
      </c>
      <c r="I59" s="38"/>
      <c r="J59" s="42">
        <f>J58/3</f>
        <v>78973.86866666666</v>
      </c>
      <c r="K59" s="42">
        <f aca="true" t="shared" si="174" ref="K59:BV59">K58/3</f>
        <v>78973.86866666666</v>
      </c>
      <c r="L59" s="42">
        <f t="shared" si="174"/>
        <v>80647.56866666667</v>
      </c>
      <c r="M59" s="42">
        <f t="shared" si="174"/>
        <v>78137.01866666666</v>
      </c>
      <c r="N59" s="42">
        <f t="shared" si="174"/>
        <v>78137.01866666666</v>
      </c>
      <c r="O59" s="42">
        <f t="shared" si="174"/>
        <v>82321.26866666666</v>
      </c>
      <c r="P59" s="42">
        <f t="shared" si="174"/>
        <v>78973.86866666666</v>
      </c>
      <c r="Q59" s="42">
        <f t="shared" si="174"/>
        <v>78973.86866666666</v>
      </c>
      <c r="R59" s="42">
        <f t="shared" si="174"/>
        <v>78973.86866666666</v>
      </c>
      <c r="S59" s="42">
        <f t="shared" si="174"/>
        <v>78973.86866666666</v>
      </c>
      <c r="T59" s="42">
        <f t="shared" si="174"/>
        <v>78973.86866666666</v>
      </c>
      <c r="U59" s="42">
        <f t="shared" si="174"/>
        <v>78137.01866666666</v>
      </c>
      <c r="V59" s="42">
        <f t="shared" si="174"/>
        <v>81484.41866666666</v>
      </c>
      <c r="W59" s="42">
        <f t="shared" si="174"/>
        <v>78137.01866666666</v>
      </c>
      <c r="X59" s="42">
        <f t="shared" si="174"/>
        <v>82321.26866666666</v>
      </c>
      <c r="Y59" s="42">
        <f t="shared" si="174"/>
        <v>78973.86866666666</v>
      </c>
      <c r="Z59" s="42">
        <f t="shared" si="174"/>
        <v>78973.86866666666</v>
      </c>
      <c r="AA59" s="42">
        <f t="shared" si="174"/>
        <v>78973.86866666666</v>
      </c>
      <c r="AB59" s="42">
        <f t="shared" si="174"/>
        <v>78137.01866666666</v>
      </c>
      <c r="AC59" s="42">
        <f t="shared" si="174"/>
        <v>78973.86866666666</v>
      </c>
      <c r="AD59" s="42">
        <f t="shared" si="174"/>
        <v>78137.01866666666</v>
      </c>
      <c r="AE59" s="42">
        <f t="shared" si="174"/>
        <v>80647.56866666667</v>
      </c>
      <c r="AF59" s="42">
        <f t="shared" si="174"/>
        <v>78137.01866666666</v>
      </c>
      <c r="AG59" s="42">
        <f t="shared" si="174"/>
        <v>78973.86866666666</v>
      </c>
      <c r="AH59" s="42">
        <f t="shared" si="174"/>
        <v>78137.01866666666</v>
      </c>
      <c r="AI59" s="42">
        <f t="shared" si="174"/>
        <v>78137.01866666666</v>
      </c>
      <c r="AJ59" s="42">
        <f t="shared" si="174"/>
        <v>78973.86866666666</v>
      </c>
      <c r="AK59" s="42">
        <f t="shared" si="174"/>
        <v>0</v>
      </c>
      <c r="AL59" s="42">
        <f t="shared" si="174"/>
        <v>0</v>
      </c>
      <c r="AM59" s="42">
        <f t="shared" si="174"/>
        <v>0</v>
      </c>
      <c r="AN59" s="42">
        <f t="shared" si="174"/>
        <v>84031.46433333334</v>
      </c>
      <c r="AO59" s="42">
        <f t="shared" si="174"/>
        <v>81520.91433333333</v>
      </c>
      <c r="AP59" s="42">
        <f t="shared" si="174"/>
        <v>0</v>
      </c>
      <c r="AQ59" s="42">
        <f t="shared" si="174"/>
        <v>0</v>
      </c>
      <c r="AR59" s="42">
        <f t="shared" si="174"/>
        <v>0</v>
      </c>
      <c r="AS59" s="42">
        <f t="shared" si="174"/>
        <v>80398.252</v>
      </c>
      <c r="AT59" s="42">
        <f t="shared" si="174"/>
        <v>80398.252</v>
      </c>
      <c r="AU59" s="42">
        <f t="shared" si="174"/>
        <v>80398.252</v>
      </c>
      <c r="AV59" s="42">
        <f t="shared" si="174"/>
        <v>80398.252</v>
      </c>
      <c r="AW59" s="42">
        <f t="shared" si="174"/>
        <v>80398.252</v>
      </c>
      <c r="AX59" s="42">
        <f t="shared" si="174"/>
        <v>80398.252</v>
      </c>
      <c r="AY59" s="42">
        <f t="shared" si="174"/>
        <v>0</v>
      </c>
      <c r="AZ59" s="42">
        <f t="shared" si="174"/>
        <v>0</v>
      </c>
      <c r="BA59" s="42">
        <f t="shared" si="174"/>
        <v>0</v>
      </c>
      <c r="BB59" s="42">
        <f t="shared" si="174"/>
        <v>85419.352</v>
      </c>
      <c r="BC59" s="42">
        <f t="shared" si="174"/>
        <v>85419.352</v>
      </c>
      <c r="BD59" s="42">
        <f t="shared" si="174"/>
        <v>85419.352</v>
      </c>
      <c r="BE59" s="42">
        <f t="shared" si="174"/>
        <v>85419.352</v>
      </c>
      <c r="BF59" s="42">
        <f t="shared" si="174"/>
        <v>78973.86866666666</v>
      </c>
      <c r="BG59" s="42">
        <f t="shared" si="174"/>
        <v>78973.86866666666</v>
      </c>
      <c r="BH59" s="42">
        <f t="shared" si="174"/>
        <v>78973.86866666666</v>
      </c>
      <c r="BI59" s="42">
        <f t="shared" si="174"/>
        <v>82321.26866666666</v>
      </c>
      <c r="BJ59" s="42">
        <f t="shared" si="174"/>
        <v>78137.01866666666</v>
      </c>
      <c r="BK59" s="42">
        <f t="shared" si="174"/>
        <v>82321.26866666666</v>
      </c>
      <c r="BL59" s="42">
        <f t="shared" si="174"/>
        <v>78137.01866666666</v>
      </c>
      <c r="BM59" s="42">
        <f t="shared" si="174"/>
        <v>78137.01866666666</v>
      </c>
      <c r="BN59" s="42">
        <f t="shared" si="174"/>
        <v>78973.86866666666</v>
      </c>
      <c r="BO59" s="42">
        <f t="shared" si="174"/>
        <v>78137.01866666666</v>
      </c>
      <c r="BP59" s="42">
        <f t="shared" si="174"/>
        <v>80647.56866666667</v>
      </c>
      <c r="BQ59" s="42">
        <f t="shared" si="174"/>
        <v>78137.01866666666</v>
      </c>
      <c r="BR59" s="42">
        <f t="shared" si="174"/>
        <v>78137.01866666666</v>
      </c>
      <c r="BS59" s="42">
        <f t="shared" si="174"/>
        <v>78137.01866666666</v>
      </c>
      <c r="BT59" s="42">
        <f t="shared" si="174"/>
        <v>83198.42866666666</v>
      </c>
      <c r="BU59" s="42">
        <f t="shared" si="174"/>
        <v>78973.86866666666</v>
      </c>
      <c r="BV59" s="42">
        <f t="shared" si="174"/>
        <v>78973.86866666666</v>
      </c>
      <c r="BW59" s="42">
        <f aca="true" t="shared" si="175" ref="BW59:EH59">BW58/3</f>
        <v>78973.86866666666</v>
      </c>
      <c r="BX59" s="42">
        <f t="shared" si="175"/>
        <v>78973.86866666666</v>
      </c>
      <c r="BY59" s="42">
        <f t="shared" si="175"/>
        <v>82321.26866666666</v>
      </c>
      <c r="BZ59" s="42">
        <f t="shared" si="175"/>
        <v>77844.632</v>
      </c>
      <c r="CA59" s="42">
        <f t="shared" si="175"/>
        <v>0</v>
      </c>
      <c r="CB59" s="42">
        <f t="shared" si="175"/>
        <v>0</v>
      </c>
      <c r="CC59" s="42">
        <f t="shared" si="175"/>
        <v>73115.91866666666</v>
      </c>
      <c r="CD59" s="42">
        <f t="shared" si="175"/>
        <v>78137.01866666666</v>
      </c>
      <c r="CE59" s="42">
        <f t="shared" si="175"/>
        <v>78137.01866666666</v>
      </c>
      <c r="CF59" s="42">
        <f t="shared" si="175"/>
        <v>78137.01866666666</v>
      </c>
      <c r="CG59" s="42">
        <f t="shared" si="175"/>
        <v>78137.01866666666</v>
      </c>
      <c r="CH59" s="42">
        <f t="shared" si="175"/>
        <v>78137.01866666666</v>
      </c>
      <c r="CI59" s="42">
        <f t="shared" si="175"/>
        <v>78137.01866666666</v>
      </c>
      <c r="CJ59" s="42">
        <f t="shared" si="175"/>
        <v>78137.01866666666</v>
      </c>
      <c r="CK59" s="42">
        <f t="shared" si="175"/>
        <v>78137.01866666666</v>
      </c>
      <c r="CL59" s="42">
        <f t="shared" si="175"/>
        <v>78137.01866666666</v>
      </c>
      <c r="CM59" s="42">
        <f t="shared" si="175"/>
        <v>0</v>
      </c>
      <c r="CN59" s="42">
        <f t="shared" si="175"/>
        <v>0</v>
      </c>
      <c r="CO59" s="42">
        <f t="shared" si="175"/>
        <v>262460.3333333333</v>
      </c>
      <c r="CP59" s="42">
        <f t="shared" si="175"/>
        <v>174973.9</v>
      </c>
      <c r="CQ59" s="42">
        <f t="shared" si="175"/>
        <v>141485.93333333335</v>
      </c>
      <c r="CR59" s="42">
        <f t="shared" si="175"/>
        <v>234325.9</v>
      </c>
      <c r="CS59" s="42">
        <f t="shared" si="175"/>
        <v>183411.38</v>
      </c>
      <c r="CT59" s="42">
        <f t="shared" si="175"/>
        <v>0</v>
      </c>
      <c r="CU59" s="42">
        <f t="shared" si="175"/>
        <v>0</v>
      </c>
      <c r="CV59" s="42">
        <f t="shared" si="175"/>
        <v>0</v>
      </c>
      <c r="CW59" s="42">
        <f t="shared" si="175"/>
        <v>87963.54999999999</v>
      </c>
      <c r="CX59" s="42">
        <f t="shared" si="175"/>
        <v>81244.93199999999</v>
      </c>
      <c r="CY59" s="42">
        <f t="shared" si="175"/>
        <v>82819.32533333333</v>
      </c>
      <c r="CZ59" s="42">
        <f t="shared" si="175"/>
        <v>81553.24533333333</v>
      </c>
      <c r="DA59" s="42">
        <f t="shared" si="175"/>
        <v>86697.47</v>
      </c>
      <c r="DB59" s="42">
        <f t="shared" si="175"/>
        <v>83127.63866666667</v>
      </c>
      <c r="DC59" s="42">
        <f t="shared" si="175"/>
        <v>92298.69666666666</v>
      </c>
      <c r="DD59" s="42">
        <f t="shared" si="175"/>
        <v>81553.24533333333</v>
      </c>
      <c r="DE59" s="42">
        <f t="shared" si="175"/>
        <v>91330.05666666666</v>
      </c>
      <c r="DF59" s="42">
        <f t="shared" si="175"/>
        <v>81553.24533333333</v>
      </c>
      <c r="DG59" s="42">
        <f t="shared" si="175"/>
        <v>81553.24533333333</v>
      </c>
      <c r="DH59" s="42">
        <f t="shared" si="175"/>
        <v>83435.952</v>
      </c>
      <c r="DI59" s="42">
        <f t="shared" si="175"/>
        <v>83435.952</v>
      </c>
      <c r="DJ59" s="42">
        <f t="shared" si="175"/>
        <v>95810.47666666667</v>
      </c>
      <c r="DK59" s="42">
        <f t="shared" si="175"/>
        <v>87005.78333333334</v>
      </c>
      <c r="DL59" s="42">
        <f t="shared" si="175"/>
        <v>84272.80200000001</v>
      </c>
      <c r="DM59" s="42">
        <f t="shared" si="175"/>
        <v>84272.80200000001</v>
      </c>
      <c r="DN59" s="42">
        <f t="shared" si="175"/>
        <v>84272.80200000001</v>
      </c>
      <c r="DO59" s="42">
        <f t="shared" si="175"/>
        <v>83435.952</v>
      </c>
      <c r="DP59" s="42">
        <f t="shared" si="175"/>
        <v>84272.80200000001</v>
      </c>
      <c r="DQ59" s="42">
        <f t="shared" si="175"/>
        <v>84272.80200000001</v>
      </c>
      <c r="DR59" s="42">
        <f t="shared" si="175"/>
        <v>87005.78333333334</v>
      </c>
      <c r="DS59" s="42">
        <f t="shared" si="175"/>
        <v>0</v>
      </c>
      <c r="DT59" s="42">
        <f t="shared" si="175"/>
        <v>0</v>
      </c>
      <c r="DU59" s="42">
        <f t="shared" si="175"/>
        <v>0</v>
      </c>
      <c r="DV59" s="42">
        <f t="shared" si="175"/>
        <v>76434.722</v>
      </c>
      <c r="DW59" s="42">
        <f t="shared" si="175"/>
        <v>0</v>
      </c>
      <c r="DX59" s="42">
        <f t="shared" si="175"/>
        <v>0</v>
      </c>
      <c r="DY59" s="42">
        <f t="shared" si="175"/>
        <v>85419.352</v>
      </c>
      <c r="DZ59" s="42">
        <f t="shared" si="175"/>
        <v>0</v>
      </c>
      <c r="EA59" s="42">
        <f t="shared" si="175"/>
        <v>0</v>
      </c>
      <c r="EB59" s="42">
        <f t="shared" si="175"/>
        <v>0</v>
      </c>
      <c r="EC59" s="42">
        <f t="shared" si="175"/>
        <v>84379.01866666666</v>
      </c>
      <c r="ED59" s="42">
        <f t="shared" si="175"/>
        <v>0</v>
      </c>
      <c r="EE59" s="42">
        <f t="shared" si="175"/>
        <v>0</v>
      </c>
      <c r="EF59" s="42">
        <f t="shared" si="175"/>
        <v>0</v>
      </c>
      <c r="EG59" s="42">
        <f t="shared" si="175"/>
        <v>78137.01866666666</v>
      </c>
      <c r="EH59" s="42">
        <f t="shared" si="175"/>
        <v>0</v>
      </c>
      <c r="EI59" s="42">
        <f aca="true" t="shared" si="176" ref="EI59:FI59">EI58/3</f>
        <v>78973.86866666666</v>
      </c>
      <c r="EJ59" s="42">
        <f t="shared" si="176"/>
        <v>0</v>
      </c>
      <c r="EK59" s="42">
        <f t="shared" si="176"/>
        <v>85419.352</v>
      </c>
      <c r="EL59" s="42">
        <f t="shared" si="176"/>
        <v>0</v>
      </c>
      <c r="EM59" s="42">
        <f t="shared" si="176"/>
        <v>0</v>
      </c>
      <c r="EN59" s="42">
        <f t="shared" si="176"/>
        <v>75952.83666666667</v>
      </c>
      <c r="EO59" s="42">
        <f t="shared" si="176"/>
        <v>77794.67</v>
      </c>
      <c r="EP59" s="42">
        <f t="shared" si="176"/>
        <v>69234.21866666667</v>
      </c>
      <c r="EQ59" s="42">
        <f t="shared" si="176"/>
        <v>71645.462</v>
      </c>
      <c r="ER59" s="42">
        <f t="shared" si="176"/>
        <v>77594.69666666667</v>
      </c>
      <c r="ES59" s="42">
        <f t="shared" si="176"/>
        <v>120626.37666666665</v>
      </c>
      <c r="ET59" s="42">
        <f t="shared" si="176"/>
        <v>71645.462</v>
      </c>
      <c r="EU59" s="42">
        <f t="shared" si="176"/>
        <v>71645.462</v>
      </c>
      <c r="EV59" s="42">
        <f t="shared" si="176"/>
        <v>77794.67</v>
      </c>
      <c r="EW59" s="42">
        <f t="shared" si="176"/>
        <v>86697.47</v>
      </c>
      <c r="EX59" s="42">
        <f t="shared" si="176"/>
        <v>71645.462</v>
      </c>
      <c r="EY59" s="42">
        <f t="shared" si="176"/>
        <v>0</v>
      </c>
      <c r="EZ59" s="42">
        <f t="shared" si="176"/>
        <v>0</v>
      </c>
      <c r="FA59" s="42">
        <f t="shared" si="176"/>
        <v>67841.012</v>
      </c>
      <c r="FB59" s="42">
        <f t="shared" si="176"/>
        <v>73264.852</v>
      </c>
      <c r="FC59" s="42">
        <f t="shared" si="176"/>
        <v>68527.852</v>
      </c>
      <c r="FD59" s="42">
        <f t="shared" si="176"/>
        <v>75522.49066666666</v>
      </c>
      <c r="FE59" s="42">
        <f t="shared" si="176"/>
        <v>66266.61866666666</v>
      </c>
      <c r="FF59" s="42">
        <f t="shared" si="176"/>
        <v>66266.61866666666</v>
      </c>
      <c r="FG59" s="42">
        <f t="shared" si="176"/>
        <v>66266.61866666666</v>
      </c>
      <c r="FH59" s="42">
        <f t="shared" si="176"/>
        <v>67053.81533333333</v>
      </c>
      <c r="FI59" s="42">
        <f t="shared" si="176"/>
        <v>73548.952</v>
      </c>
      <c r="FK59" s="19">
        <f>SUM(J59:FJ59)</f>
        <v>10347159.54133333</v>
      </c>
      <c r="FL59" s="34">
        <f>J59+K59+L59+M59+N59+O59+P59+Q59+R59+S59+T59+U59+V59+W59+X59+Y59+Z59+AA59+AB59+AC59+AD59+AE59+AF59+AG59+AH59+AI59+AJ59+BB59+BC59+BD59+AN59+AO59+BE59+AS59+AT59+AU59+AV59+AW59+AX59+BF59+BG59+BH59+BI59+BJ59+BK59+BL59+BM59+BN59+BO59+BP59+BQ59+BR59+BS59+BT59+BU59+BV59+BW59+BX59+BY59+BZ59+CC59+CD59+CE59+CF59+CG59+CH59+CI59+CJ59+CK59+CL59+CO59+CP59+CQ59+CR59+CS59+CW59+CX59+CY59+CZ59+DA59+DB59+DC59+DD59+DE59+DF59+DG59+DH59+DI59+DJ59+DK59+DL59+DM59+DN59+DO59+DP59+DQ59+DR59+DV59+DY59+EC59+EG59+EK59+EN59+EO59+EP59+EQ59+ER59+ES59+ET59+EU59+EV59+EW59+EX59+FA59+FB59+FC59+FD59+FE59+FF59+FG59+FH59+FI59</f>
        <v>10347159.54133333</v>
      </c>
      <c r="FM59" s="1">
        <f>FL59/12*0.05</f>
        <v>43113.16475555555</v>
      </c>
    </row>
    <row r="60" spans="1:168" ht="12.75">
      <c r="A60" s="50" t="s">
        <v>4</v>
      </c>
      <c r="B60" s="50"/>
      <c r="C60" s="50"/>
      <c r="D60" s="50"/>
      <c r="E60" s="50"/>
      <c r="F60" s="50"/>
      <c r="G60" s="11"/>
      <c r="H60" s="10">
        <v>0</v>
      </c>
      <c r="I60" s="26"/>
      <c r="J60" s="42">
        <v>482.6</v>
      </c>
      <c r="K60" s="42">
        <v>591.1</v>
      </c>
      <c r="L60" s="42">
        <v>723.5</v>
      </c>
      <c r="M60" s="42">
        <v>461.3</v>
      </c>
      <c r="N60" s="42">
        <v>427</v>
      </c>
      <c r="O60" s="42">
        <v>1363.5</v>
      </c>
      <c r="P60" s="42">
        <v>582.8</v>
      </c>
      <c r="Q60" s="42">
        <v>580.5</v>
      </c>
      <c r="R60" s="42">
        <v>552.2</v>
      </c>
      <c r="S60" s="42">
        <v>564.4</v>
      </c>
      <c r="T60" s="42">
        <v>603.3</v>
      </c>
      <c r="U60" s="42">
        <v>346</v>
      </c>
      <c r="V60" s="42">
        <v>809</v>
      </c>
      <c r="W60" s="42">
        <v>420.4</v>
      </c>
      <c r="X60" s="42">
        <v>886.1</v>
      </c>
      <c r="Y60" s="42">
        <v>623.9</v>
      </c>
      <c r="Z60" s="42">
        <v>624.1</v>
      </c>
      <c r="AA60" s="42">
        <v>579.9</v>
      </c>
      <c r="AB60" s="42">
        <v>464.9</v>
      </c>
      <c r="AC60" s="42">
        <v>633</v>
      </c>
      <c r="AD60" s="42">
        <v>523</v>
      </c>
      <c r="AE60" s="42">
        <v>728.3</v>
      </c>
      <c r="AF60" s="42">
        <v>492.6</v>
      </c>
      <c r="AG60" s="42">
        <v>563</v>
      </c>
      <c r="AH60" s="42">
        <v>428.8</v>
      </c>
      <c r="AI60" s="42">
        <v>457.4</v>
      </c>
      <c r="AJ60" s="42">
        <v>504.9</v>
      </c>
      <c r="AK60" s="11"/>
      <c r="AL60" s="10">
        <v>0</v>
      </c>
      <c r="AM60" s="26"/>
      <c r="AN60" s="42">
        <v>516.1</v>
      </c>
      <c r="AO60" s="42">
        <v>459.8</v>
      </c>
      <c r="AP60" s="11"/>
      <c r="AQ60" s="10">
        <v>0</v>
      </c>
      <c r="AR60" s="45"/>
      <c r="AS60" s="46">
        <v>455.9</v>
      </c>
      <c r="AT60" s="46">
        <v>454.4</v>
      </c>
      <c r="AU60" s="46">
        <v>465.8</v>
      </c>
      <c r="AV60" s="46">
        <v>472.9</v>
      </c>
      <c r="AW60" s="46">
        <v>457.6</v>
      </c>
      <c r="AX60" s="46">
        <v>462.8</v>
      </c>
      <c r="AY60" s="11"/>
      <c r="AZ60" s="19">
        <v>0</v>
      </c>
      <c r="BA60" s="17"/>
      <c r="BB60" s="18">
        <v>455.9</v>
      </c>
      <c r="BC60" s="42">
        <v>462.1</v>
      </c>
      <c r="BD60" s="42">
        <v>465.9</v>
      </c>
      <c r="BE60" s="42">
        <v>517.2</v>
      </c>
      <c r="BF60" s="47">
        <v>525.3</v>
      </c>
      <c r="BG60" s="47">
        <v>563.7</v>
      </c>
      <c r="BH60" s="47">
        <v>481.7</v>
      </c>
      <c r="BI60" s="47">
        <v>876.7</v>
      </c>
      <c r="BJ60" s="47">
        <v>475</v>
      </c>
      <c r="BK60" s="47">
        <v>719.4</v>
      </c>
      <c r="BL60" s="47">
        <v>455.9</v>
      </c>
      <c r="BM60" s="47">
        <v>485.5</v>
      </c>
      <c r="BN60" s="47">
        <v>575.9</v>
      </c>
      <c r="BO60" s="47">
        <v>428.9</v>
      </c>
      <c r="BP60" s="47">
        <v>727.7</v>
      </c>
      <c r="BQ60" s="47">
        <v>419.5</v>
      </c>
      <c r="BR60" s="47">
        <v>451.2</v>
      </c>
      <c r="BS60" s="47">
        <v>526.1</v>
      </c>
      <c r="BT60" s="47">
        <v>974.4</v>
      </c>
      <c r="BU60" s="47">
        <v>568.3</v>
      </c>
      <c r="BV60" s="47">
        <v>663.9</v>
      </c>
      <c r="BW60" s="47">
        <v>598.3</v>
      </c>
      <c r="BX60" s="47">
        <v>531.4</v>
      </c>
      <c r="BY60" s="47">
        <v>804</v>
      </c>
      <c r="BZ60" s="47">
        <v>421.7</v>
      </c>
      <c r="CA60" s="11"/>
      <c r="CB60" s="26"/>
      <c r="CC60" s="18">
        <v>466.7</v>
      </c>
      <c r="CD60" s="29">
        <v>516.5</v>
      </c>
      <c r="CE60" s="29">
        <v>516.9</v>
      </c>
      <c r="CF60" s="29">
        <v>513.6</v>
      </c>
      <c r="CG60" s="29">
        <v>472.5</v>
      </c>
      <c r="CH60" s="29">
        <v>476.9</v>
      </c>
      <c r="CI60" s="29">
        <v>482.6</v>
      </c>
      <c r="CJ60" s="29">
        <v>479.4</v>
      </c>
      <c r="CK60" s="29">
        <v>462.6</v>
      </c>
      <c r="CL60" s="29">
        <v>462.7</v>
      </c>
      <c r="CM60" s="11"/>
      <c r="CN60" s="26"/>
      <c r="CO60" s="28">
        <v>3735.1</v>
      </c>
      <c r="CP60" s="28">
        <v>3782.8</v>
      </c>
      <c r="CQ60" s="28">
        <v>2825.7</v>
      </c>
      <c r="CR60" s="28">
        <v>3620.9</v>
      </c>
      <c r="CS60" s="28">
        <v>1101.4</v>
      </c>
      <c r="CT60" s="11"/>
      <c r="CU60" s="19"/>
      <c r="CV60" s="17"/>
      <c r="CW60" s="18">
        <v>557.3</v>
      </c>
      <c r="CX60" s="18">
        <v>473.4</v>
      </c>
      <c r="CY60" s="18">
        <v>487.5</v>
      </c>
      <c r="CZ60" s="18">
        <v>479.9</v>
      </c>
      <c r="DA60" s="18">
        <v>543.7</v>
      </c>
      <c r="DB60" s="18">
        <v>516.9</v>
      </c>
      <c r="DC60" s="18">
        <v>586.9</v>
      </c>
      <c r="DD60" s="18">
        <v>437.3</v>
      </c>
      <c r="DE60" s="18">
        <v>568.9</v>
      </c>
      <c r="DF60" s="18">
        <v>431.2</v>
      </c>
      <c r="DG60" s="18">
        <v>468.8</v>
      </c>
      <c r="DH60" s="18">
        <v>505.2</v>
      </c>
      <c r="DI60" s="18">
        <v>509.2</v>
      </c>
      <c r="DJ60" s="18">
        <v>609.3</v>
      </c>
      <c r="DK60" s="18">
        <v>552.9</v>
      </c>
      <c r="DL60" s="18">
        <v>503.9</v>
      </c>
      <c r="DM60" s="18">
        <v>525.6</v>
      </c>
      <c r="DN60" s="18">
        <v>506.5</v>
      </c>
      <c r="DO60" s="18">
        <v>497.9</v>
      </c>
      <c r="DP60" s="18">
        <v>516</v>
      </c>
      <c r="DQ60" s="18">
        <v>518.4</v>
      </c>
      <c r="DR60" s="18">
        <v>548.9</v>
      </c>
      <c r="DS60" s="11"/>
      <c r="DT60" s="19">
        <v>0</v>
      </c>
      <c r="DU60" s="26"/>
      <c r="DV60" s="18">
        <v>346.4</v>
      </c>
      <c r="DW60" s="11"/>
      <c r="DX60" s="26"/>
      <c r="DY60" s="18">
        <v>504.1</v>
      </c>
      <c r="DZ60" s="26"/>
      <c r="EA60" s="19">
        <v>0</v>
      </c>
      <c r="EB60" s="26"/>
      <c r="EC60" s="18">
        <v>489.9</v>
      </c>
      <c r="ED60" s="11"/>
      <c r="EE60" s="19">
        <v>0</v>
      </c>
      <c r="EF60" s="17"/>
      <c r="EG60" s="28">
        <v>463</v>
      </c>
      <c r="EH60" s="27"/>
      <c r="EI60" s="27"/>
      <c r="EJ60" s="19"/>
      <c r="EK60" s="28">
        <v>415.8</v>
      </c>
      <c r="EL60" s="11"/>
      <c r="EM60" s="17"/>
      <c r="EN60" s="29">
        <v>565</v>
      </c>
      <c r="EO60" s="29">
        <v>566.1</v>
      </c>
      <c r="EP60" s="29">
        <v>381.5</v>
      </c>
      <c r="EQ60" s="29">
        <v>445.5</v>
      </c>
      <c r="ER60" s="29">
        <v>554.5</v>
      </c>
      <c r="ES60" s="29">
        <v>994.1</v>
      </c>
      <c r="ET60" s="29">
        <v>448</v>
      </c>
      <c r="EU60" s="29">
        <v>523.8</v>
      </c>
      <c r="EV60" s="29">
        <v>565.1</v>
      </c>
      <c r="EW60" s="29">
        <v>634.9</v>
      </c>
      <c r="EX60" s="29">
        <v>430.7</v>
      </c>
      <c r="EY60" s="11"/>
      <c r="EZ60" s="17"/>
      <c r="FA60" s="18">
        <v>533.8</v>
      </c>
      <c r="FB60" s="18">
        <v>564.9</v>
      </c>
      <c r="FC60" s="28">
        <v>462.2</v>
      </c>
      <c r="FD60" s="29">
        <v>595.4</v>
      </c>
      <c r="FE60" s="29">
        <v>473.8</v>
      </c>
      <c r="FF60" s="29">
        <v>454.3</v>
      </c>
      <c r="FG60" s="18">
        <v>507.2</v>
      </c>
      <c r="FH60" s="18">
        <v>526.6</v>
      </c>
      <c r="FI60" s="18">
        <v>467.9</v>
      </c>
      <c r="FL60" s="34"/>
    </row>
    <row r="61" spans="1:168" ht="13.5" customHeight="1">
      <c r="A61" s="51" t="s">
        <v>146</v>
      </c>
      <c r="B61" s="52"/>
      <c r="C61" s="52"/>
      <c r="D61" s="52"/>
      <c r="E61" s="52"/>
      <c r="F61" s="53"/>
      <c r="G61" s="11"/>
      <c r="H61" s="10"/>
      <c r="I61" s="26"/>
      <c r="J61" s="43">
        <f aca="true" t="shared" si="177" ref="J61:AJ61">J59/J60/12</f>
        <v>13.636874683427727</v>
      </c>
      <c r="K61" s="43">
        <f t="shared" si="177"/>
        <v>11.133743397432282</v>
      </c>
      <c r="L61" s="43">
        <f t="shared" si="177"/>
        <v>9.289054211779161</v>
      </c>
      <c r="M61" s="43">
        <f t="shared" si="177"/>
        <v>14.115365753787602</v>
      </c>
      <c r="N61" s="43">
        <f t="shared" si="177"/>
        <v>15.249223002862344</v>
      </c>
      <c r="O61" s="43">
        <f t="shared" si="177"/>
        <v>5.031247321028398</v>
      </c>
      <c r="P61" s="43">
        <f t="shared" si="177"/>
        <v>11.292305631815756</v>
      </c>
      <c r="Q61" s="43">
        <f t="shared" si="177"/>
        <v>11.33704689443966</v>
      </c>
      <c r="R61" s="43">
        <f t="shared" si="177"/>
        <v>11.918065415107245</v>
      </c>
      <c r="S61" s="43">
        <f t="shared" si="177"/>
        <v>11.660445999685015</v>
      </c>
      <c r="T61" s="43">
        <f t="shared" si="177"/>
        <v>10.90859559460007</v>
      </c>
      <c r="U61" s="43">
        <f t="shared" si="177"/>
        <v>18.819127809890812</v>
      </c>
      <c r="V61" s="43">
        <f t="shared" si="177"/>
        <v>8.393533031177036</v>
      </c>
      <c r="W61" s="43">
        <f t="shared" si="177"/>
        <v>15.48862564753145</v>
      </c>
      <c r="X61" s="43">
        <f t="shared" si="177"/>
        <v>7.741909177544545</v>
      </c>
      <c r="Y61" s="43">
        <f t="shared" si="177"/>
        <v>10.54841436483767</v>
      </c>
      <c r="Z61" s="43">
        <f t="shared" si="177"/>
        <v>10.545034004522067</v>
      </c>
      <c r="AA61" s="43">
        <f t="shared" si="177"/>
        <v>11.348776896399762</v>
      </c>
      <c r="AB61" s="43">
        <f t="shared" si="177"/>
        <v>14.0060619966062</v>
      </c>
      <c r="AC61" s="43">
        <f t="shared" si="177"/>
        <v>10.396770493242057</v>
      </c>
      <c r="AD61" s="43">
        <f t="shared" si="177"/>
        <v>12.450130444019543</v>
      </c>
      <c r="AE61" s="43">
        <f t="shared" si="177"/>
        <v>9.227832929043283</v>
      </c>
      <c r="AF61" s="43">
        <f t="shared" si="177"/>
        <v>13.218469797446652</v>
      </c>
      <c r="AG61" s="43">
        <f t="shared" si="177"/>
        <v>11.689441780146042</v>
      </c>
      <c r="AH61" s="43">
        <f t="shared" si="177"/>
        <v>15.185210406301822</v>
      </c>
      <c r="AI61" s="43">
        <f t="shared" si="177"/>
        <v>14.235719768741193</v>
      </c>
      <c r="AJ61" s="43">
        <f t="shared" si="177"/>
        <v>13.034572632644528</v>
      </c>
      <c r="AK61" s="11"/>
      <c r="AL61" s="10"/>
      <c r="AM61" s="26"/>
      <c r="AN61" s="43">
        <f>AN59/AN60/12</f>
        <v>13.568343398135589</v>
      </c>
      <c r="AO61" s="43">
        <f>AO59/AO60/12</f>
        <v>14.774705367067808</v>
      </c>
      <c r="AP61" s="11"/>
      <c r="AQ61" s="10"/>
      <c r="AR61" s="45"/>
      <c r="AS61" s="43">
        <f aca="true" t="shared" si="178" ref="AS61:AX61">AS59/AS60/12</f>
        <v>14.695885793668202</v>
      </c>
      <c r="AT61" s="43">
        <f t="shared" si="178"/>
        <v>14.74439774061033</v>
      </c>
      <c r="AU61" s="43">
        <f t="shared" si="178"/>
        <v>14.383543008444251</v>
      </c>
      <c r="AV61" s="43">
        <f t="shared" si="178"/>
        <v>14.167592161838302</v>
      </c>
      <c r="AW61" s="43">
        <f t="shared" si="178"/>
        <v>14.641290064102563</v>
      </c>
      <c r="AX61" s="43">
        <f t="shared" si="178"/>
        <v>14.476781186977815</v>
      </c>
      <c r="AY61" s="11"/>
      <c r="AZ61" s="19"/>
      <c r="BA61" s="17"/>
      <c r="BB61" s="30">
        <f aca="true" t="shared" si="179" ref="BB61:BZ61">BB59/BB60/12</f>
        <v>15.613685749798933</v>
      </c>
      <c r="BC61" s="43">
        <f t="shared" si="179"/>
        <v>15.404196782803146</v>
      </c>
      <c r="BD61" s="43">
        <f t="shared" si="179"/>
        <v>15.27855619947056</v>
      </c>
      <c r="BE61" s="43">
        <f t="shared" si="179"/>
        <v>13.763107759731888</v>
      </c>
      <c r="BF61" s="43">
        <f t="shared" si="179"/>
        <v>12.528375637202023</v>
      </c>
      <c r="BG61" s="43">
        <f t="shared" si="179"/>
        <v>11.674925886503852</v>
      </c>
      <c r="BH61" s="43">
        <f t="shared" si="179"/>
        <v>13.662353585680345</v>
      </c>
      <c r="BI61" s="43">
        <f t="shared" si="179"/>
        <v>7.824918127320886</v>
      </c>
      <c r="BJ61" s="43">
        <f t="shared" si="179"/>
        <v>13.708248888888887</v>
      </c>
      <c r="BK61" s="43">
        <f t="shared" si="179"/>
        <v>9.535871173508786</v>
      </c>
      <c r="BL61" s="43">
        <f t="shared" si="179"/>
        <v>14.282558065852648</v>
      </c>
      <c r="BM61" s="43">
        <f t="shared" si="179"/>
        <v>13.411778006636913</v>
      </c>
      <c r="BN61" s="43">
        <f t="shared" si="179"/>
        <v>11.427601531901757</v>
      </c>
      <c r="BO61" s="43">
        <f t="shared" si="179"/>
        <v>15.18166990492474</v>
      </c>
      <c r="BP61" s="43">
        <f t="shared" si="179"/>
        <v>9.235441421220589</v>
      </c>
      <c r="BQ61" s="43">
        <f t="shared" si="179"/>
        <v>15.521855118527347</v>
      </c>
      <c r="BR61" s="43">
        <f t="shared" si="179"/>
        <v>14.431334712371944</v>
      </c>
      <c r="BS61" s="43">
        <f t="shared" si="179"/>
        <v>12.376769097552215</v>
      </c>
      <c r="BT61" s="43">
        <f t="shared" si="179"/>
        <v>7.115355489417989</v>
      </c>
      <c r="BU61" s="43">
        <f t="shared" si="179"/>
        <v>11.580425342639842</v>
      </c>
      <c r="BV61" s="43">
        <f t="shared" si="179"/>
        <v>9.912872002142224</v>
      </c>
      <c r="BW61" s="43">
        <f t="shared" si="179"/>
        <v>10.999758853789439</v>
      </c>
      <c r="BX61" s="43">
        <f t="shared" si="179"/>
        <v>12.384561012838205</v>
      </c>
      <c r="BY61" s="43">
        <f t="shared" si="179"/>
        <v>8.532469803758982</v>
      </c>
      <c r="BZ61" s="43">
        <f t="shared" si="179"/>
        <v>15.383098569283062</v>
      </c>
      <c r="CA61" s="11"/>
      <c r="CB61" s="26"/>
      <c r="CC61" s="30">
        <f aca="true" t="shared" si="180" ref="CC61:CL61">CC59/CC60/12</f>
        <v>13.055481513225246</v>
      </c>
      <c r="CD61" s="30">
        <f t="shared" si="180"/>
        <v>12.606811659675161</v>
      </c>
      <c r="CE61" s="30">
        <f t="shared" si="180"/>
        <v>12.597055953225423</v>
      </c>
      <c r="CF61" s="30">
        <f t="shared" si="180"/>
        <v>12.677994980962268</v>
      </c>
      <c r="CG61" s="30">
        <f t="shared" si="180"/>
        <v>13.780779306290414</v>
      </c>
      <c r="CH61" s="30">
        <f t="shared" si="180"/>
        <v>13.653634351482957</v>
      </c>
      <c r="CI61" s="30">
        <f t="shared" si="180"/>
        <v>13.492370953630795</v>
      </c>
      <c r="CJ61" s="30">
        <f t="shared" si="180"/>
        <v>13.582432670467712</v>
      </c>
      <c r="CK61" s="30">
        <f t="shared" si="180"/>
        <v>14.075698707786904</v>
      </c>
      <c r="CL61" s="30">
        <f t="shared" si="180"/>
        <v>14.07265662896525</v>
      </c>
      <c r="CM61" s="11"/>
      <c r="CN61" s="26"/>
      <c r="CO61" s="30">
        <f>CO59/CO60/12</f>
        <v>5.855718573651159</v>
      </c>
      <c r="CP61" s="30">
        <f>CP59/CP60/12</f>
        <v>3.8545940396884135</v>
      </c>
      <c r="CQ61" s="30">
        <f>CQ59/CQ60/12</f>
        <v>4.1725924353060995</v>
      </c>
      <c r="CR61" s="30">
        <f>CR59/CR60/12</f>
        <v>5.392901856812763</v>
      </c>
      <c r="CS61" s="30">
        <f>CS59/CS60/12</f>
        <v>13.877139700986623</v>
      </c>
      <c r="CT61" s="11"/>
      <c r="CU61" s="19"/>
      <c r="CV61" s="17"/>
      <c r="CW61" s="30">
        <f aca="true" t="shared" si="181" ref="CW61:DR61">CW59/CW60/12</f>
        <v>13.153231353549854</v>
      </c>
      <c r="CX61" s="30">
        <f t="shared" si="181"/>
        <v>14.301670891423742</v>
      </c>
      <c r="CY61" s="30">
        <f t="shared" si="181"/>
        <v>14.157149629629629</v>
      </c>
      <c r="CZ61" s="30">
        <f t="shared" si="181"/>
        <v>14.161499849505683</v>
      </c>
      <c r="DA61" s="30">
        <f t="shared" si="181"/>
        <v>13.288190484948807</v>
      </c>
      <c r="DB61" s="30">
        <f t="shared" si="181"/>
        <v>13.401631306291783</v>
      </c>
      <c r="DC61" s="30">
        <f t="shared" si="181"/>
        <v>13.105397947785917</v>
      </c>
      <c r="DD61" s="30">
        <f t="shared" si="181"/>
        <v>15.541055974794824</v>
      </c>
      <c r="DE61" s="30">
        <f t="shared" si="181"/>
        <v>13.378164977246536</v>
      </c>
      <c r="DF61" s="30">
        <f t="shared" si="181"/>
        <v>15.760908575551431</v>
      </c>
      <c r="DG61" s="30">
        <f t="shared" si="181"/>
        <v>14.496808399696624</v>
      </c>
      <c r="DH61" s="30">
        <f t="shared" si="181"/>
        <v>13.762858273950911</v>
      </c>
      <c r="DI61" s="30">
        <f t="shared" si="181"/>
        <v>13.654744697564809</v>
      </c>
      <c r="DJ61" s="30">
        <f t="shared" si="181"/>
        <v>13.10390019512373</v>
      </c>
      <c r="DK61" s="30">
        <f t="shared" si="181"/>
        <v>13.113550270291997</v>
      </c>
      <c r="DL61" s="30">
        <f t="shared" si="181"/>
        <v>13.936760269894824</v>
      </c>
      <c r="DM61" s="30">
        <f t="shared" si="181"/>
        <v>13.361365106544902</v>
      </c>
      <c r="DN61" s="30">
        <f t="shared" si="181"/>
        <v>13.865219151036527</v>
      </c>
      <c r="DO61" s="30">
        <f t="shared" si="181"/>
        <v>13.96464350271139</v>
      </c>
      <c r="DP61" s="30">
        <f t="shared" si="181"/>
        <v>13.609948643410855</v>
      </c>
      <c r="DQ61" s="30">
        <f t="shared" si="181"/>
        <v>13.546939621913582</v>
      </c>
      <c r="DR61" s="30">
        <f t="shared" si="181"/>
        <v>13.209112669784014</v>
      </c>
      <c r="DS61" s="11"/>
      <c r="DT61" s="19"/>
      <c r="DU61" s="26"/>
      <c r="DV61" s="30">
        <f>DV59/DV60/12</f>
        <v>18.38787576982294</v>
      </c>
      <c r="DW61" s="11"/>
      <c r="DX61" s="26"/>
      <c r="DY61" s="30">
        <f>DY59/DY60/12</f>
        <v>14.120768366064935</v>
      </c>
      <c r="DZ61" s="26"/>
      <c r="EA61" s="19"/>
      <c r="EB61" s="26"/>
      <c r="EC61" s="30">
        <f>EC59/EC60/12</f>
        <v>14.353102447211448</v>
      </c>
      <c r="ED61" s="11"/>
      <c r="EE61" s="19"/>
      <c r="EF61" s="17"/>
      <c r="EG61" s="30">
        <f>EG59/EG60/12</f>
        <v>14.063538276937843</v>
      </c>
      <c r="EH61" s="27"/>
      <c r="EI61" s="27"/>
      <c r="EJ61" s="19"/>
      <c r="EK61" s="30">
        <f>EK59/EK60/12</f>
        <v>17.11947891614558</v>
      </c>
      <c r="EL61" s="11"/>
      <c r="EM61" s="17"/>
      <c r="EN61" s="30">
        <f aca="true" t="shared" si="182" ref="EN61:EX61">EN59/EN60/12</f>
        <v>11.202483284169126</v>
      </c>
      <c r="EO61" s="30">
        <f t="shared" si="182"/>
        <v>11.451844491550373</v>
      </c>
      <c r="EP61" s="30">
        <f t="shared" si="182"/>
        <v>15.123245667686035</v>
      </c>
      <c r="EQ61" s="30">
        <f t="shared" si="182"/>
        <v>13.401695099139543</v>
      </c>
      <c r="ER61" s="30">
        <f t="shared" si="182"/>
        <v>11.661361086063522</v>
      </c>
      <c r="ES61" s="30">
        <f t="shared" si="182"/>
        <v>10.111858017860934</v>
      </c>
      <c r="ET61" s="30">
        <f t="shared" si="182"/>
        <v>13.326908854166668</v>
      </c>
      <c r="EU61" s="30">
        <f t="shared" si="182"/>
        <v>11.3983489245259</v>
      </c>
      <c r="EV61" s="30">
        <f t="shared" si="182"/>
        <v>11.472109656108062</v>
      </c>
      <c r="EW61" s="30">
        <f t="shared" si="182"/>
        <v>11.379412768414975</v>
      </c>
      <c r="EX61" s="30">
        <f t="shared" si="182"/>
        <v>13.862213064004335</v>
      </c>
      <c r="EY61" s="11"/>
      <c r="EZ61" s="17"/>
      <c r="FA61" s="30">
        <f aca="true" t="shared" si="183" ref="FA61:FI61">FA59/FA60/12</f>
        <v>10.59089109529162</v>
      </c>
      <c r="FB61" s="30">
        <f t="shared" si="183"/>
        <v>10.807938278161325</v>
      </c>
      <c r="FC61" s="30">
        <f t="shared" si="183"/>
        <v>12.355375018029713</v>
      </c>
      <c r="FD61" s="30">
        <f t="shared" si="183"/>
        <v>10.570273578919867</v>
      </c>
      <c r="FE61" s="30">
        <f t="shared" si="183"/>
        <v>11.655167206040991</v>
      </c>
      <c r="FF61" s="30">
        <f t="shared" si="183"/>
        <v>12.155444028664368</v>
      </c>
      <c r="FG61" s="30">
        <f t="shared" si="183"/>
        <v>10.887654223624255</v>
      </c>
      <c r="FH61" s="30">
        <f t="shared" si="183"/>
        <v>10.611124087437227</v>
      </c>
      <c r="FI61" s="30">
        <f t="shared" si="183"/>
        <v>13.099122319583957</v>
      </c>
      <c r="FL61" s="34"/>
    </row>
    <row r="62" spans="1:168" s="12" customFormat="1" ht="17.25" customHeight="1">
      <c r="A62" s="54" t="s">
        <v>147</v>
      </c>
      <c r="B62" s="54"/>
      <c r="C62" s="54"/>
      <c r="D62" s="54"/>
      <c r="E62" s="54"/>
      <c r="F62" s="54"/>
      <c r="G62" s="4"/>
      <c r="H62" s="10">
        <v>0</v>
      </c>
      <c r="I62" s="30"/>
      <c r="J62" s="43">
        <f aca="true" t="shared" si="184" ref="J62:AJ62">J59/J60</f>
        <v>163.64249620113273</v>
      </c>
      <c r="K62" s="43">
        <f t="shared" si="184"/>
        <v>133.60492076918737</v>
      </c>
      <c r="L62" s="43">
        <f t="shared" si="184"/>
        <v>111.46865054134993</v>
      </c>
      <c r="M62" s="43">
        <f t="shared" si="184"/>
        <v>169.38438904545123</v>
      </c>
      <c r="N62" s="43">
        <f t="shared" si="184"/>
        <v>182.99067603434813</v>
      </c>
      <c r="O62" s="43">
        <f t="shared" si="184"/>
        <v>60.37496785234078</v>
      </c>
      <c r="P62" s="43">
        <f t="shared" si="184"/>
        <v>135.50766758178906</v>
      </c>
      <c r="Q62" s="43">
        <f t="shared" si="184"/>
        <v>136.0445627332759</v>
      </c>
      <c r="R62" s="43">
        <f t="shared" si="184"/>
        <v>143.01678498128695</v>
      </c>
      <c r="S62" s="43">
        <f t="shared" si="184"/>
        <v>139.92535199622017</v>
      </c>
      <c r="T62" s="43">
        <f t="shared" si="184"/>
        <v>130.90314713520084</v>
      </c>
      <c r="U62" s="43">
        <f t="shared" si="184"/>
        <v>225.82953371868976</v>
      </c>
      <c r="V62" s="43">
        <f t="shared" si="184"/>
        <v>100.72239637412443</v>
      </c>
      <c r="W62" s="43">
        <f t="shared" si="184"/>
        <v>185.8635077703774</v>
      </c>
      <c r="X62" s="43">
        <f t="shared" si="184"/>
        <v>92.90291013053454</v>
      </c>
      <c r="Y62" s="43">
        <f t="shared" si="184"/>
        <v>126.58097237805204</v>
      </c>
      <c r="Z62" s="43">
        <f t="shared" si="184"/>
        <v>126.5404080542648</v>
      </c>
      <c r="AA62" s="43">
        <f t="shared" si="184"/>
        <v>136.18532275679715</v>
      </c>
      <c r="AB62" s="43">
        <f t="shared" si="184"/>
        <v>168.0727439592744</v>
      </c>
      <c r="AC62" s="43">
        <f t="shared" si="184"/>
        <v>124.76124591890468</v>
      </c>
      <c r="AD62" s="43">
        <f t="shared" si="184"/>
        <v>149.4015653282345</v>
      </c>
      <c r="AE62" s="43">
        <f t="shared" si="184"/>
        <v>110.7339951485194</v>
      </c>
      <c r="AF62" s="43">
        <f t="shared" si="184"/>
        <v>158.62163756935982</v>
      </c>
      <c r="AG62" s="43">
        <f t="shared" si="184"/>
        <v>140.27330136175252</v>
      </c>
      <c r="AH62" s="43">
        <f t="shared" si="184"/>
        <v>182.22252487562187</v>
      </c>
      <c r="AI62" s="43">
        <f t="shared" si="184"/>
        <v>170.82863722489432</v>
      </c>
      <c r="AJ62" s="43">
        <f t="shared" si="184"/>
        <v>156.41487159173434</v>
      </c>
      <c r="AK62" s="4"/>
      <c r="AL62" s="10">
        <v>0</v>
      </c>
      <c r="AM62" s="30"/>
      <c r="AN62" s="43">
        <f>AN59/AN60</f>
        <v>162.82012077762707</v>
      </c>
      <c r="AO62" s="43">
        <f>AO59/AO60</f>
        <v>177.2964644048137</v>
      </c>
      <c r="AP62" s="4"/>
      <c r="AQ62" s="10">
        <v>0</v>
      </c>
      <c r="AR62" s="43"/>
      <c r="AS62" s="43">
        <f aca="true" t="shared" si="185" ref="AS62:AX62">AS59/AS60</f>
        <v>176.35062952401842</v>
      </c>
      <c r="AT62" s="43">
        <f t="shared" si="185"/>
        <v>176.93277288732395</v>
      </c>
      <c r="AU62" s="43">
        <f t="shared" si="185"/>
        <v>172.60251610133102</v>
      </c>
      <c r="AV62" s="43">
        <f t="shared" si="185"/>
        <v>170.01110594205963</v>
      </c>
      <c r="AW62" s="43">
        <f t="shared" si="185"/>
        <v>175.69548076923076</v>
      </c>
      <c r="AX62" s="43">
        <f t="shared" si="185"/>
        <v>173.72137424373378</v>
      </c>
      <c r="AY62" s="4"/>
      <c r="AZ62" s="19">
        <v>0</v>
      </c>
      <c r="BA62" s="30"/>
      <c r="BB62" s="30">
        <f aca="true" t="shared" si="186" ref="BB62:BZ62">BB59/BB60</f>
        <v>187.3642289975872</v>
      </c>
      <c r="BC62" s="43">
        <f t="shared" si="186"/>
        <v>184.85036139363774</v>
      </c>
      <c r="BD62" s="43">
        <f t="shared" si="186"/>
        <v>183.34267439364672</v>
      </c>
      <c r="BE62" s="43">
        <f t="shared" si="186"/>
        <v>165.15729311678265</v>
      </c>
      <c r="BF62" s="43">
        <f t="shared" si="186"/>
        <v>150.34050764642427</v>
      </c>
      <c r="BG62" s="43">
        <f t="shared" si="186"/>
        <v>140.09911063804623</v>
      </c>
      <c r="BH62" s="43">
        <f t="shared" si="186"/>
        <v>163.94824302816414</v>
      </c>
      <c r="BI62" s="43">
        <f t="shared" si="186"/>
        <v>93.89901752785063</v>
      </c>
      <c r="BJ62" s="43">
        <f t="shared" si="186"/>
        <v>164.49898666666664</v>
      </c>
      <c r="BK62" s="43">
        <f t="shared" si="186"/>
        <v>114.43045408210544</v>
      </c>
      <c r="BL62" s="43">
        <f t="shared" si="186"/>
        <v>171.39069679023177</v>
      </c>
      <c r="BM62" s="43">
        <f t="shared" si="186"/>
        <v>160.94133607964295</v>
      </c>
      <c r="BN62" s="43">
        <f t="shared" si="186"/>
        <v>137.1312183828211</v>
      </c>
      <c r="BO62" s="43">
        <f t="shared" si="186"/>
        <v>182.1800388590969</v>
      </c>
      <c r="BP62" s="43">
        <f t="shared" si="186"/>
        <v>110.82529705464707</v>
      </c>
      <c r="BQ62" s="43">
        <f t="shared" si="186"/>
        <v>186.26226142232815</v>
      </c>
      <c r="BR62" s="43">
        <f t="shared" si="186"/>
        <v>173.17601654846334</v>
      </c>
      <c r="BS62" s="43">
        <f t="shared" si="186"/>
        <v>148.52122917062658</v>
      </c>
      <c r="BT62" s="43">
        <f t="shared" si="186"/>
        <v>85.38426587301586</v>
      </c>
      <c r="BU62" s="43">
        <f t="shared" si="186"/>
        <v>138.9651041116781</v>
      </c>
      <c r="BV62" s="43">
        <f t="shared" si="186"/>
        <v>118.95446402570668</v>
      </c>
      <c r="BW62" s="43">
        <f t="shared" si="186"/>
        <v>131.99710624547328</v>
      </c>
      <c r="BX62" s="43">
        <f t="shared" si="186"/>
        <v>148.61473215405846</v>
      </c>
      <c r="BY62" s="43">
        <f t="shared" si="186"/>
        <v>102.38963764510778</v>
      </c>
      <c r="BZ62" s="43">
        <f t="shared" si="186"/>
        <v>184.59718283139674</v>
      </c>
      <c r="CA62" s="4"/>
      <c r="CB62" s="30"/>
      <c r="CC62" s="30">
        <f aca="true" t="shared" si="187" ref="CC62:CL62">CC59/CC60</f>
        <v>156.66577815870295</v>
      </c>
      <c r="CD62" s="30">
        <f t="shared" si="187"/>
        <v>151.28173991610194</v>
      </c>
      <c r="CE62" s="30">
        <f t="shared" si="187"/>
        <v>151.16467143870508</v>
      </c>
      <c r="CF62" s="30">
        <f t="shared" si="187"/>
        <v>152.1359397715472</v>
      </c>
      <c r="CG62" s="30">
        <f t="shared" si="187"/>
        <v>165.36935167548498</v>
      </c>
      <c r="CH62" s="30">
        <f t="shared" si="187"/>
        <v>163.84361221779548</v>
      </c>
      <c r="CI62" s="30">
        <f t="shared" si="187"/>
        <v>161.90845144356953</v>
      </c>
      <c r="CJ62" s="30">
        <f t="shared" si="187"/>
        <v>162.98919204561255</v>
      </c>
      <c r="CK62" s="30">
        <f t="shared" si="187"/>
        <v>168.90838449344284</v>
      </c>
      <c r="CL62" s="30">
        <f t="shared" si="187"/>
        <v>168.871879547583</v>
      </c>
      <c r="CM62" s="4"/>
      <c r="CN62" s="30"/>
      <c r="CO62" s="30">
        <f>CO59/CO60</f>
        <v>70.2686228838139</v>
      </c>
      <c r="CP62" s="30">
        <f>CP59/CP60</f>
        <v>46.255128476260964</v>
      </c>
      <c r="CQ62" s="30">
        <f>CQ59/CQ60</f>
        <v>50.0711092236732</v>
      </c>
      <c r="CR62" s="30">
        <f>CR59/CR60</f>
        <v>64.71482228175316</v>
      </c>
      <c r="CS62" s="30">
        <f>CS59/CS60</f>
        <v>166.52567641183947</v>
      </c>
      <c r="CT62" s="4"/>
      <c r="CU62" s="19"/>
      <c r="CV62" s="30"/>
      <c r="CW62" s="30">
        <f aca="true" t="shared" si="188" ref="CW62:DR62">CW59/CW60</f>
        <v>157.83877624259824</v>
      </c>
      <c r="CX62" s="30">
        <f t="shared" si="188"/>
        <v>171.6200506970849</v>
      </c>
      <c r="CY62" s="30">
        <f t="shared" si="188"/>
        <v>169.88579555555555</v>
      </c>
      <c r="CZ62" s="30">
        <f t="shared" si="188"/>
        <v>169.9379981940682</v>
      </c>
      <c r="DA62" s="30">
        <f t="shared" si="188"/>
        <v>159.45828581938568</v>
      </c>
      <c r="DB62" s="30">
        <f t="shared" si="188"/>
        <v>160.8195756755014</v>
      </c>
      <c r="DC62" s="30">
        <f t="shared" si="188"/>
        <v>157.264775373431</v>
      </c>
      <c r="DD62" s="30">
        <f t="shared" si="188"/>
        <v>186.4926716975379</v>
      </c>
      <c r="DE62" s="30">
        <f t="shared" si="188"/>
        <v>160.53797972695844</v>
      </c>
      <c r="DF62" s="30">
        <f t="shared" si="188"/>
        <v>189.13090290661717</v>
      </c>
      <c r="DG62" s="30">
        <f t="shared" si="188"/>
        <v>173.96170079635948</v>
      </c>
      <c r="DH62" s="30">
        <f t="shared" si="188"/>
        <v>165.15429928741094</v>
      </c>
      <c r="DI62" s="30">
        <f t="shared" si="188"/>
        <v>163.8569363707777</v>
      </c>
      <c r="DJ62" s="30">
        <f t="shared" si="188"/>
        <v>157.24680234148477</v>
      </c>
      <c r="DK62" s="30">
        <f t="shared" si="188"/>
        <v>157.36260324350397</v>
      </c>
      <c r="DL62" s="30">
        <f t="shared" si="188"/>
        <v>167.24112323873788</v>
      </c>
      <c r="DM62" s="30">
        <f t="shared" si="188"/>
        <v>160.33638127853882</v>
      </c>
      <c r="DN62" s="30">
        <f t="shared" si="188"/>
        <v>166.38262981243832</v>
      </c>
      <c r="DO62" s="30">
        <f t="shared" si="188"/>
        <v>167.57572203253667</v>
      </c>
      <c r="DP62" s="30">
        <f t="shared" si="188"/>
        <v>163.31938372093026</v>
      </c>
      <c r="DQ62" s="30">
        <f t="shared" si="188"/>
        <v>162.563275462963</v>
      </c>
      <c r="DR62" s="30">
        <f t="shared" si="188"/>
        <v>158.50935203740818</v>
      </c>
      <c r="DS62" s="4"/>
      <c r="DT62" s="19">
        <v>0</v>
      </c>
      <c r="DU62" s="30"/>
      <c r="DV62" s="30">
        <f>DV59/DV60</f>
        <v>220.6545092378753</v>
      </c>
      <c r="DW62" s="4"/>
      <c r="DX62" s="30"/>
      <c r="DY62" s="30">
        <f>DY59/DY60</f>
        <v>169.4492203927792</v>
      </c>
      <c r="DZ62" s="30"/>
      <c r="EA62" s="19">
        <v>0</v>
      </c>
      <c r="EB62" s="30"/>
      <c r="EC62" s="30">
        <f>EC59/EC60</f>
        <v>172.23722936653738</v>
      </c>
      <c r="ED62" s="4"/>
      <c r="EE62" s="19">
        <v>0</v>
      </c>
      <c r="EF62" s="30"/>
      <c r="EG62" s="30">
        <f>EG59/EG60</f>
        <v>168.76245932325412</v>
      </c>
      <c r="EH62" s="31"/>
      <c r="EI62" s="30">
        <f>7.36*1.416*1.2*1.15</f>
        <v>14.382028799999997</v>
      </c>
      <c r="EJ62" s="30"/>
      <c r="EK62" s="30">
        <f>EK59/EK60</f>
        <v>205.43374699374698</v>
      </c>
      <c r="EL62" s="4"/>
      <c r="EM62" s="30"/>
      <c r="EN62" s="30">
        <f aca="true" t="shared" si="189" ref="EN62:EX62">EN59/EN60</f>
        <v>134.42979941002952</v>
      </c>
      <c r="EO62" s="30">
        <f t="shared" si="189"/>
        <v>137.42213389860447</v>
      </c>
      <c r="EP62" s="30">
        <f t="shared" si="189"/>
        <v>181.47894801223242</v>
      </c>
      <c r="EQ62" s="30">
        <f t="shared" si="189"/>
        <v>160.8203411896745</v>
      </c>
      <c r="ER62" s="30">
        <f t="shared" si="189"/>
        <v>139.93633303276226</v>
      </c>
      <c r="ES62" s="30">
        <f t="shared" si="189"/>
        <v>121.3422962143312</v>
      </c>
      <c r="ET62" s="30">
        <f t="shared" si="189"/>
        <v>159.92290625</v>
      </c>
      <c r="EU62" s="30">
        <f t="shared" si="189"/>
        <v>136.7801870943108</v>
      </c>
      <c r="EV62" s="30">
        <f t="shared" si="189"/>
        <v>137.66531587329675</v>
      </c>
      <c r="EW62" s="30">
        <f t="shared" si="189"/>
        <v>136.5529532209797</v>
      </c>
      <c r="EX62" s="30">
        <f t="shared" si="189"/>
        <v>166.346556768052</v>
      </c>
      <c r="EY62" s="4"/>
      <c r="EZ62" s="30"/>
      <c r="FA62" s="30">
        <f aca="true" t="shared" si="190" ref="FA62:FI62">FA59/FA60</f>
        <v>127.09069314349945</v>
      </c>
      <c r="FB62" s="30">
        <f t="shared" si="190"/>
        <v>129.6952593379359</v>
      </c>
      <c r="FC62" s="30">
        <f t="shared" si="190"/>
        <v>148.26450021635657</v>
      </c>
      <c r="FD62" s="30">
        <f t="shared" si="190"/>
        <v>126.8432829470384</v>
      </c>
      <c r="FE62" s="30">
        <f t="shared" si="190"/>
        <v>139.86200647249188</v>
      </c>
      <c r="FF62" s="30">
        <f t="shared" si="190"/>
        <v>145.8653283439724</v>
      </c>
      <c r="FG62" s="30">
        <f t="shared" si="190"/>
        <v>130.65185068349106</v>
      </c>
      <c r="FH62" s="30">
        <f t="shared" si="190"/>
        <v>127.33348904924674</v>
      </c>
      <c r="FI62" s="30">
        <f t="shared" si="190"/>
        <v>157.1894678350075</v>
      </c>
      <c r="FL62" s="34"/>
    </row>
    <row r="63" spans="9:163" ht="12.75">
      <c r="I63" s="30">
        <v>14.25</v>
      </c>
      <c r="K63" s="40"/>
      <c r="AM63" s="13">
        <v>13.29</v>
      </c>
      <c r="AP63" s="32"/>
      <c r="AQ63" s="32"/>
      <c r="AR63" s="32">
        <v>12.09</v>
      </c>
      <c r="AS63" s="32"/>
      <c r="AT63" s="32"/>
      <c r="AU63" s="32"/>
      <c r="AV63" s="32"/>
      <c r="AW63" s="32"/>
      <c r="AX63" s="32"/>
      <c r="AY63" s="32"/>
      <c r="AZ63" s="32"/>
      <c r="BA63" s="32">
        <v>13.63</v>
      </c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B63" s="13">
        <v>13.63</v>
      </c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>
        <v>17.26</v>
      </c>
      <c r="CO63" s="32"/>
      <c r="CP63" s="32">
        <v>16.64</v>
      </c>
      <c r="CQ63" s="32"/>
      <c r="CR63" s="32"/>
      <c r="CS63" s="32"/>
      <c r="CT63" s="32"/>
      <c r="CU63" s="32"/>
      <c r="CV63" s="32">
        <v>13.95</v>
      </c>
      <c r="DU63" s="13">
        <v>13.63</v>
      </c>
      <c r="DX63" s="13">
        <v>13.88</v>
      </c>
      <c r="EB63" s="13">
        <v>13.88</v>
      </c>
      <c r="ED63" s="32"/>
      <c r="EE63" s="32"/>
      <c r="EF63" s="13">
        <v>13.88</v>
      </c>
      <c r="EG63" s="32"/>
      <c r="EH63" s="32"/>
      <c r="EI63" s="32"/>
      <c r="EJ63" s="32">
        <v>10.76</v>
      </c>
      <c r="EK63" s="32"/>
      <c r="EL63" s="32"/>
      <c r="EM63" s="32">
        <v>13.63</v>
      </c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>
        <v>10.52</v>
      </c>
      <c r="FA63" s="32"/>
      <c r="FB63" s="32"/>
      <c r="FC63" s="32"/>
      <c r="FD63" s="32"/>
      <c r="FE63" s="32"/>
      <c r="FF63" s="32"/>
      <c r="FG63" s="32"/>
    </row>
    <row r="64" spans="42:163" ht="12.75" customHeight="1" hidden="1"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</row>
    <row r="67" spans="3:7" ht="15.75">
      <c r="C67" s="49" t="s">
        <v>171</v>
      </c>
      <c r="D67" s="49"/>
      <c r="E67" s="49"/>
      <c r="F67" s="49"/>
      <c r="G67" s="49"/>
    </row>
  </sheetData>
  <sheetProtection/>
  <mergeCells count="37">
    <mergeCell ref="A54:F57"/>
    <mergeCell ref="EY8:FI8"/>
    <mergeCell ref="EL8:EX8"/>
    <mergeCell ref="DW8:DY8"/>
    <mergeCell ref="ED8:EG8"/>
    <mergeCell ref="CM8:CS8"/>
    <mergeCell ref="CT8:DR8"/>
    <mergeCell ref="A62:F62"/>
    <mergeCell ref="A59:F59"/>
    <mergeCell ref="A58:F58"/>
    <mergeCell ref="G8:AJ8"/>
    <mergeCell ref="EH8:EK8"/>
    <mergeCell ref="CA8:CL8"/>
    <mergeCell ref="A10:F13"/>
    <mergeCell ref="A14:F17"/>
    <mergeCell ref="A18:F21"/>
    <mergeCell ref="AY8:BZ8"/>
    <mergeCell ref="A1:I1"/>
    <mergeCell ref="A2:I2"/>
    <mergeCell ref="A3:I3"/>
    <mergeCell ref="A4:I4"/>
    <mergeCell ref="G7:EX7"/>
    <mergeCell ref="A7:F9"/>
    <mergeCell ref="DS8:DV8"/>
    <mergeCell ref="DZ8:EC8"/>
    <mergeCell ref="AK8:AO8"/>
    <mergeCell ref="AP8:AX8"/>
    <mergeCell ref="A61:F61"/>
    <mergeCell ref="A60:F60"/>
    <mergeCell ref="A22:F25"/>
    <mergeCell ref="A26:F29"/>
    <mergeCell ref="A50:F53"/>
    <mergeCell ref="A30:F33"/>
    <mergeCell ref="A34:F37"/>
    <mergeCell ref="A38:F41"/>
    <mergeCell ref="A42:F45"/>
    <mergeCell ref="A46:F49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2013-11-28T09:53:05Z</cp:lastPrinted>
  <dcterms:created xsi:type="dcterms:W3CDTF">2013-07-12T14:05:51Z</dcterms:created>
  <dcterms:modified xsi:type="dcterms:W3CDTF">2013-11-28T13:23:26Z</dcterms:modified>
  <cp:category/>
  <cp:version/>
  <cp:contentType/>
  <cp:contentStatus/>
</cp:coreProperties>
</file>